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120" yWindow="-120" windowWidth="20730" windowHeight="11160" activeTab="1"/>
  </bookViews>
  <sheets>
    <sheet name="Sheet1" sheetId="2" r:id="rId1"/>
    <sheet name="Format 2023-24" sheetId="1" r:id="rId2"/>
  </sheets>
  <definedNames>
    <definedName name="_xlnm.Print_Area" localSheetId="1">'Format 2023-24'!$A$2:$H$45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/>
  <c r="H21" s="1"/>
  <c r="H22" s="1"/>
  <c r="H23" s="1"/>
  <c r="H24" s="1"/>
  <c r="H19"/>
  <c r="H8"/>
  <c r="H79" i="2"/>
  <c r="G71"/>
  <c r="F71"/>
  <c r="H34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9" s="1"/>
  <c r="G31"/>
  <c r="F31"/>
  <c r="H31" s="1"/>
  <c r="H3"/>
  <c r="H4" s="1"/>
  <c r="H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71" l="1"/>
  <c r="H35" i="1"/>
  <c r="G26"/>
  <c r="F26"/>
  <c r="G16"/>
  <c r="F16"/>
  <c r="H9"/>
  <c r="H10" s="1"/>
  <c r="H11" s="1"/>
  <c r="H12" s="1"/>
  <c r="H26" l="1"/>
  <c r="H16"/>
</calcChain>
</file>

<file path=xl/sharedStrings.xml><?xml version="1.0" encoding="utf-8"?>
<sst xmlns="http://schemas.openxmlformats.org/spreadsheetml/2006/main" count="148" uniqueCount="102">
  <si>
    <t>Lions Clubs International Distric 306 C1</t>
  </si>
  <si>
    <t>Lions Clubs of Sri Jayewardenapura Kotte</t>
  </si>
  <si>
    <t>Project/Activity Account - 078100112268381 at Borella Branch , PB</t>
  </si>
  <si>
    <t>Date</t>
  </si>
  <si>
    <t>Cheque No</t>
  </si>
  <si>
    <t>Particulars</t>
  </si>
  <si>
    <t>Payment</t>
  </si>
  <si>
    <t>Receipt</t>
  </si>
  <si>
    <t>Balance</t>
  </si>
  <si>
    <t xml:space="preserve">Opening Balance </t>
  </si>
  <si>
    <t>Bank Charges</t>
  </si>
  <si>
    <t>General Fund Transfer</t>
  </si>
  <si>
    <t>End Balance</t>
  </si>
  <si>
    <t>Investments- As of end September  2023</t>
  </si>
  <si>
    <t>No</t>
  </si>
  <si>
    <r>
      <rPr>
        <b/>
        <sz val="11"/>
        <color rgb="FF002060"/>
        <rFont val="Calibri"/>
        <charset val="134"/>
      </rPr>
      <t xml:space="preserve">Tenor        
</t>
    </r>
    <r>
      <rPr>
        <b/>
        <sz val="11"/>
        <color theme="1"/>
        <rFont val="Calibri"/>
        <charset val="134"/>
      </rPr>
      <t>(Months/ Days)</t>
    </r>
  </si>
  <si>
    <t>Deposit No</t>
  </si>
  <si>
    <t>Date of Maturity</t>
  </si>
  <si>
    <t>Rates of Interest</t>
  </si>
  <si>
    <t>Investment Value</t>
  </si>
  <si>
    <t>12M</t>
  </si>
  <si>
    <t>FD -0786001000154855</t>
  </si>
  <si>
    <t>Monthly</t>
  </si>
  <si>
    <t>FD -0786001000157594</t>
  </si>
  <si>
    <t>FD -0786001000157576</t>
  </si>
  <si>
    <t>6M</t>
  </si>
  <si>
    <r>
      <rPr>
        <sz val="11"/>
        <rFont val="Calibri"/>
        <charset val="134"/>
      </rPr>
      <t>FD0786001000088366</t>
    </r>
    <r>
      <rPr>
        <b/>
        <sz val="11"/>
        <rFont val="Calibri"/>
        <charset val="134"/>
      </rPr>
      <t xml:space="preserve">   (Latest receipts not available) </t>
    </r>
    <r>
      <rPr>
        <sz val="11"/>
        <rFont val="Calibri"/>
        <charset val="134"/>
      </rPr>
      <t>25.02.2024 to 25.08.2024</t>
    </r>
  </si>
  <si>
    <t>60 M</t>
  </si>
  <si>
    <t xml:space="preserve"> FD with monthly interest at CBC Finance- Late Mr. &amp; Mrs. Perera Memorial Fund</t>
  </si>
  <si>
    <t>Total</t>
  </si>
  <si>
    <t>Lion Prins Perera</t>
  </si>
  <si>
    <t xml:space="preserve">       Date</t>
  </si>
  <si>
    <t xml:space="preserve">President </t>
  </si>
  <si>
    <t xml:space="preserve">    </t>
  </si>
  <si>
    <t>Treasurer</t>
  </si>
  <si>
    <t>Lion Prasad Perera</t>
  </si>
  <si>
    <t>Lion Chanura Wijetillake</t>
  </si>
  <si>
    <t>Lion Avanthi&amp; Lion Dimuthu</t>
  </si>
  <si>
    <t>Reimbursement to Lion Prins Perera</t>
  </si>
  <si>
    <t>Reversal of Lion Sumeda's credited to Admin a/c</t>
  </si>
  <si>
    <t>Reversal of funds credited to Lion Champa</t>
  </si>
  <si>
    <t>Reversal errenously credited &amp; Lion Chaaritha</t>
  </si>
  <si>
    <t>Reversal of funds</t>
  </si>
  <si>
    <t>Lion Prashad Membership Fee</t>
  </si>
  <si>
    <t>Membership Fee</t>
  </si>
  <si>
    <t>Lion Sanath Perera</t>
  </si>
  <si>
    <t>Lion K D Ranasinghe</t>
  </si>
  <si>
    <t xml:space="preserve">By Order </t>
  </si>
  <si>
    <t>Dr Alwis Hewa Membership Fee</t>
  </si>
  <si>
    <t>Directory Sponsership</t>
  </si>
  <si>
    <t>Club Directory</t>
  </si>
  <si>
    <t>Membership Fess</t>
  </si>
  <si>
    <t>Membeship CHAND</t>
  </si>
  <si>
    <t>Membership Fee Dr Mangala Kumara</t>
  </si>
  <si>
    <t>Membership Fee Pro. Luxshman</t>
  </si>
  <si>
    <t>Membership Fee Prins Perera</t>
  </si>
  <si>
    <t>Membership Fee Lion Siriwimala</t>
  </si>
  <si>
    <t>Memership Fee Lion Anura</t>
  </si>
  <si>
    <t>Membership Fee Lion Janaka Karunaratne</t>
  </si>
  <si>
    <t>Membership Fee for 7</t>
  </si>
  <si>
    <t>Membership Fee Lion Rohana Kariyawasam</t>
  </si>
  <si>
    <t>Membership Fee Lion Dilip &amp; Lion Nimalka</t>
  </si>
  <si>
    <t>Cash Deposit</t>
  </si>
  <si>
    <t>Membership Fee Lion Wathsala</t>
  </si>
  <si>
    <t>Annual Fee M Boy</t>
  </si>
  <si>
    <t>FINAL TOTAL</t>
  </si>
  <si>
    <t>Lion Nihal Membership</t>
  </si>
  <si>
    <t>Reversal from Project A/c erroneously credited</t>
  </si>
  <si>
    <t>256140</t>
  </si>
  <si>
    <t>To S/L College of Military Medicines</t>
  </si>
  <si>
    <t>256139</t>
  </si>
  <si>
    <t>Lion Avanthis Project (Mems,Army,Club's Contri)265,400.00</t>
  </si>
  <si>
    <t>Lions Club Fee</t>
  </si>
  <si>
    <t>256141</t>
  </si>
  <si>
    <t>for Orinting Directries to Lion Prshad</t>
  </si>
  <si>
    <t>AUTISM Project</t>
  </si>
  <si>
    <t>To Lion Chanura's Project fro Lion Dimuthu</t>
  </si>
  <si>
    <t>Standing Ordeer 495520</t>
  </si>
  <si>
    <t>Standing Ordeer 88038</t>
  </si>
  <si>
    <t>Fm L/ Dimuthu &amp; Avanthi for L/Chanura's Project</t>
  </si>
  <si>
    <t>Dr Alwis Hewa</t>
  </si>
  <si>
    <t>256142</t>
  </si>
  <si>
    <t>For L/Dr Alwis Hewa's Pr Club contribution</t>
  </si>
  <si>
    <t>256143</t>
  </si>
  <si>
    <t>For L/Chanura's Project Club &amp; Members contri</t>
  </si>
  <si>
    <t>From L/Thirani for Needy Mother Project</t>
  </si>
  <si>
    <t>Interest on 7594</t>
  </si>
  <si>
    <t>495520 Standing Order</t>
  </si>
  <si>
    <t>61301 Standing Order</t>
  </si>
  <si>
    <t>Admin account 078-1-001-2268343 - Borella Branch PB</t>
  </si>
  <si>
    <t>Lion Prashad Perera</t>
  </si>
  <si>
    <t>FD Int</t>
  </si>
  <si>
    <t>tanding Order</t>
  </si>
  <si>
    <t>Paid to Lion Prins Perera</t>
  </si>
  <si>
    <t>Paid to Lion Dr Piyal for the charter</t>
  </si>
  <si>
    <t>Membership Lion Nelum Wasala</t>
  </si>
  <si>
    <t>Membership first half Lion Wije</t>
  </si>
  <si>
    <t>Investments- As of end December 2024</t>
  </si>
  <si>
    <t>Paid to Lion Prashad O/a charter Cake</t>
  </si>
  <si>
    <t>Receipt &amp; Payment Account for the month emded 31 December 2024</t>
  </si>
  <si>
    <t>Lion Upali W's Scholarship Contribution</t>
  </si>
  <si>
    <t xml:space="preserve">Peoples Leasing PLC Banner for the Charter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</si>
</sst>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9">
    <font>
      <sz val="12"/>
      <color theme="1"/>
      <name val="Arial Nova"/>
      <charset val="134"/>
    </font>
    <font>
      <sz val="11"/>
      <color theme="1"/>
      <name val="Calibri"/>
      <charset val="134"/>
    </font>
    <font>
      <sz val="12"/>
      <color theme="1"/>
      <name val="Calibri"/>
      <charset val="134"/>
    </font>
    <font>
      <b/>
      <sz val="14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color theme="1"/>
      <name val="Calibri"/>
      <charset val="134"/>
    </font>
    <font>
      <b/>
      <sz val="11"/>
      <color rgb="FF002060"/>
      <name val="Calibri"/>
      <charset val="134"/>
    </font>
    <font>
      <b/>
      <sz val="11"/>
      <color rgb="FF00206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Arial Nova"/>
      <charset val="134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1"/>
      <color rgb="FF92D050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50">
    <xf numFmtId="0" fontId="0" fillId="0" borderId="0" xfId="0"/>
    <xf numFmtId="43" fontId="1" fillId="0" borderId="1" xfId="1" applyFont="1" applyBorder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0" borderId="0" xfId="0" applyFont="1"/>
    <xf numFmtId="15" fontId="4" fillId="2" borderId="12" xfId="0" applyNumberFormat="1" applyFont="1" applyFill="1" applyBorder="1" applyAlignment="1" applyProtection="1">
      <alignment vertical="top"/>
      <protection locked="0"/>
    </xf>
    <xf numFmtId="43" fontId="5" fillId="2" borderId="12" xfId="1" applyFont="1" applyFill="1" applyBorder="1" applyProtection="1">
      <protection locked="0"/>
    </xf>
    <xf numFmtId="49" fontId="5" fillId="2" borderId="12" xfId="0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Alignment="1" applyProtection="1">
      <alignment horizontal="left" wrapText="1"/>
      <protection locked="0"/>
    </xf>
    <xf numFmtId="15" fontId="4" fillId="2" borderId="7" xfId="0" applyNumberFormat="1" applyFont="1" applyFill="1" applyBorder="1" applyAlignment="1" applyProtection="1">
      <alignment vertical="top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43" fontId="5" fillId="2" borderId="14" xfId="1" applyFont="1" applyFill="1" applyBorder="1" applyAlignment="1" applyProtection="1">
      <alignment horizontal="center"/>
      <protection locked="0"/>
    </xf>
    <xf numFmtId="15" fontId="4" fillId="5" borderId="12" xfId="0" applyNumberFormat="1" applyFont="1" applyFill="1" applyBorder="1" applyAlignment="1" applyProtection="1">
      <alignment horizontal="right" vertical="top"/>
      <protection locked="0"/>
    </xf>
    <xf numFmtId="15" fontId="4" fillId="5" borderId="12" xfId="0" applyNumberFormat="1" applyFont="1" applyFill="1" applyBorder="1" applyAlignment="1" applyProtection="1">
      <alignment vertical="top"/>
      <protection locked="0"/>
    </xf>
    <xf numFmtId="43" fontId="4" fillId="5" borderId="12" xfId="0" applyNumberFormat="1" applyFont="1" applyFill="1" applyBorder="1" applyAlignment="1" applyProtection="1">
      <alignment vertical="top"/>
      <protection locked="0"/>
    </xf>
    <xf numFmtId="43" fontId="4" fillId="5" borderId="14" xfId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Protection="1">
      <protection locked="0"/>
    </xf>
    <xf numFmtId="15" fontId="4" fillId="2" borderId="7" xfId="0" applyNumberFormat="1" applyFont="1" applyFill="1" applyBorder="1" applyAlignment="1" applyProtection="1">
      <alignment vertical="top" wrapText="1"/>
      <protection locked="0"/>
    </xf>
    <xf numFmtId="43" fontId="6" fillId="6" borderId="0" xfId="1" applyFont="1" applyFill="1"/>
    <xf numFmtId="0" fontId="7" fillId="2" borderId="15" xfId="0" applyFont="1" applyFill="1" applyBorder="1" applyAlignment="1" applyProtection="1">
      <alignment horizontal="center" wrapText="1"/>
      <protection locked="0"/>
    </xf>
    <xf numFmtId="0" fontId="7" fillId="2" borderId="16" xfId="0" applyFont="1" applyFill="1" applyBorder="1" applyAlignment="1" applyProtection="1">
      <alignment horizontal="center" wrapText="1"/>
      <protection locked="0"/>
    </xf>
    <xf numFmtId="0" fontId="8" fillId="2" borderId="16" xfId="0" applyFont="1" applyFill="1" applyBorder="1" applyAlignment="1" applyProtection="1">
      <alignment horizontal="center" wrapText="1"/>
      <protection locked="0"/>
    </xf>
    <xf numFmtId="15" fontId="5" fillId="2" borderId="12" xfId="0" applyNumberFormat="1" applyFont="1" applyFill="1" applyBorder="1" applyProtection="1">
      <protection locked="0"/>
    </xf>
    <xf numFmtId="15" fontId="9" fillId="2" borderId="12" xfId="0" applyNumberFormat="1" applyFont="1" applyFill="1" applyBorder="1" applyProtection="1">
      <protection locked="0"/>
    </xf>
    <xf numFmtId="10" fontId="5" fillId="2" borderId="12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left" wrapText="1"/>
      <protection locked="0"/>
    </xf>
    <xf numFmtId="0" fontId="5" fillId="2" borderId="21" xfId="0" applyFont="1" applyFill="1" applyBorder="1" applyAlignment="1" applyProtection="1">
      <alignment horizontal="left" wrapText="1"/>
      <protection locked="0"/>
    </xf>
    <xf numFmtId="15" fontId="1" fillId="2" borderId="12" xfId="0" applyNumberFormat="1" applyFont="1" applyFill="1" applyBorder="1" applyProtection="1">
      <protection locked="0"/>
    </xf>
    <xf numFmtId="15" fontId="10" fillId="2" borderId="12" xfId="0" applyNumberFormat="1" applyFont="1" applyFill="1" applyBorder="1" applyProtection="1">
      <protection locked="0"/>
    </xf>
    <xf numFmtId="10" fontId="1" fillId="2" borderId="12" xfId="0" applyNumberFormat="1" applyFont="1" applyFill="1" applyBorder="1" applyAlignment="1" applyProtection="1">
      <alignment horizontal="right"/>
      <protection locked="0"/>
    </xf>
    <xf numFmtId="43" fontId="1" fillId="2" borderId="12" xfId="1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23" xfId="0" applyFont="1" applyFill="1" applyBorder="1" applyProtection="1">
      <protection locked="0"/>
    </xf>
    <xf numFmtId="0" fontId="6" fillId="2" borderId="23" xfId="0" applyFont="1" applyFill="1" applyBorder="1" applyAlignment="1" applyProtection="1">
      <alignment horizontal="center" wrapText="1"/>
      <protection locked="0"/>
    </xf>
    <xf numFmtId="15" fontId="1" fillId="2" borderId="23" xfId="0" applyNumberFormat="1" applyFont="1" applyFill="1" applyBorder="1" applyProtection="1">
      <protection locked="0"/>
    </xf>
    <xf numFmtId="10" fontId="1" fillId="2" borderId="24" xfId="0" applyNumberFormat="1" applyFont="1" applyFill="1" applyBorder="1" applyProtection="1">
      <protection locked="0"/>
    </xf>
    <xf numFmtId="43" fontId="4" fillId="2" borderId="25" xfId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15" fontId="1" fillId="2" borderId="0" xfId="0" applyNumberFormat="1" applyFont="1" applyFill="1" applyProtection="1">
      <protection locked="0"/>
    </xf>
    <xf numFmtId="10" fontId="1" fillId="2" borderId="0" xfId="0" applyNumberFormat="1" applyFont="1" applyFill="1" applyProtection="1">
      <protection locked="0"/>
    </xf>
    <xf numFmtId="43" fontId="4" fillId="2" borderId="0" xfId="1" applyFont="1" applyFill="1" applyBorder="1" applyProtection="1">
      <protection locked="0"/>
    </xf>
    <xf numFmtId="43" fontId="4" fillId="2" borderId="6" xfId="1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6" fillId="2" borderId="0" xfId="0" applyFont="1" applyFill="1" applyProtection="1">
      <protection locked="0"/>
    </xf>
    <xf numFmtId="0" fontId="1" fillId="2" borderId="6" xfId="0" applyFont="1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Protection="1">
      <protection locked="0"/>
    </xf>
    <xf numFmtId="0" fontId="12" fillId="2" borderId="23" xfId="0" applyFont="1" applyFill="1" applyBorder="1" applyProtection="1">
      <protection locked="0"/>
    </xf>
    <xf numFmtId="0" fontId="12" fillId="2" borderId="22" xfId="0" applyFont="1" applyFill="1" applyBorder="1" applyProtection="1">
      <protection locked="0"/>
    </xf>
    <xf numFmtId="4" fontId="1" fillId="2" borderId="0" xfId="0" applyNumberFormat="1" applyFont="1" applyFill="1"/>
    <xf numFmtId="43" fontId="13" fillId="2" borderId="12" xfId="1" applyFont="1" applyFill="1" applyBorder="1" applyProtection="1">
      <protection locked="0"/>
    </xf>
    <xf numFmtId="49" fontId="13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left" wrapText="1"/>
      <protection locked="0"/>
    </xf>
    <xf numFmtId="15" fontId="14" fillId="2" borderId="12" xfId="0" applyNumberFormat="1" applyFont="1" applyFill="1" applyBorder="1" applyAlignment="1" applyProtection="1">
      <alignment vertical="top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Alignment="1" applyProtection="1">
      <alignment horizontal="left" wrapText="1"/>
      <protection locked="0"/>
    </xf>
    <xf numFmtId="15" fontId="4" fillId="2" borderId="1" xfId="0" applyNumberFormat="1" applyFont="1" applyFill="1" applyBorder="1" applyAlignment="1" applyProtection="1">
      <alignment vertical="top"/>
      <protection locked="0"/>
    </xf>
    <xf numFmtId="0" fontId="14" fillId="2" borderId="26" xfId="0" applyFont="1" applyFill="1" applyBorder="1" applyAlignment="1" applyProtection="1">
      <alignment horizontal="center"/>
      <protection locked="0"/>
    </xf>
    <xf numFmtId="43" fontId="5" fillId="2" borderId="1" xfId="1" applyFont="1" applyFill="1" applyBorder="1" applyProtection="1">
      <protection locked="0"/>
    </xf>
    <xf numFmtId="0" fontId="14" fillId="2" borderId="26" xfId="0" applyFont="1" applyFill="1" applyBorder="1" applyAlignment="1" applyProtection="1">
      <alignment horizontal="center" wrapText="1"/>
      <protection locked="0"/>
    </xf>
    <xf numFmtId="0" fontId="14" fillId="2" borderId="28" xfId="0" applyFont="1" applyFill="1" applyBorder="1" applyAlignment="1" applyProtection="1">
      <alignment horizontal="center" wrapText="1"/>
      <protection locked="0"/>
    </xf>
    <xf numFmtId="15" fontId="14" fillId="2" borderId="7" xfId="0" applyNumberFormat="1" applyFont="1" applyFill="1" applyBorder="1" applyAlignment="1" applyProtection="1">
      <alignment vertical="top"/>
      <protection locked="0"/>
    </xf>
    <xf numFmtId="15" fontId="12" fillId="2" borderId="6" xfId="0" applyNumberFormat="1" applyFont="1" applyFill="1" applyBorder="1" applyProtection="1">
      <protection locked="0"/>
    </xf>
    <xf numFmtId="43" fontId="5" fillId="2" borderId="13" xfId="1" applyFont="1" applyFill="1" applyBorder="1" applyProtection="1">
      <protection locked="0"/>
    </xf>
    <xf numFmtId="43" fontId="5" fillId="2" borderId="11" xfId="1" applyFont="1" applyFill="1" applyBorder="1" applyAlignment="1" applyProtection="1">
      <alignment horizontal="center"/>
      <protection locked="0"/>
    </xf>
    <xf numFmtId="43" fontId="5" fillId="2" borderId="34" xfId="1" applyFont="1" applyFill="1" applyBorder="1" applyAlignment="1" applyProtection="1">
      <alignment horizontal="center"/>
      <protection locked="0"/>
    </xf>
    <xf numFmtId="43" fontId="14" fillId="2" borderId="26" xfId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13" fillId="2" borderId="10" xfId="0" applyFont="1" applyFill="1" applyBorder="1" applyAlignment="1" applyProtection="1">
      <alignment horizontal="left" wrapText="1"/>
      <protection locked="0"/>
    </xf>
    <xf numFmtId="0" fontId="14" fillId="2" borderId="26" xfId="0" applyFont="1" applyFill="1" applyBorder="1" applyAlignment="1" applyProtection="1">
      <alignment horizontal="left" wrapText="1"/>
      <protection locked="0"/>
    </xf>
    <xf numFmtId="0" fontId="5" fillId="2" borderId="13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 wrapText="1"/>
      <protection locked="0"/>
    </xf>
    <xf numFmtId="15" fontId="16" fillId="5" borderId="12" xfId="0" applyNumberFormat="1" applyFont="1" applyFill="1" applyBorder="1" applyAlignment="1" applyProtection="1">
      <alignment vertical="top"/>
      <protection locked="0"/>
    </xf>
    <xf numFmtId="15" fontId="17" fillId="5" borderId="12" xfId="0" applyNumberFormat="1" applyFont="1" applyFill="1" applyBorder="1" applyAlignment="1" applyProtection="1">
      <alignment vertical="top"/>
      <protection locked="0"/>
    </xf>
    <xf numFmtId="15" fontId="16" fillId="7" borderId="12" xfId="0" applyNumberFormat="1" applyFont="1" applyFill="1" applyBorder="1" applyAlignment="1" applyProtection="1">
      <alignment vertical="top"/>
      <protection locked="0"/>
    </xf>
    <xf numFmtId="43" fontId="4" fillId="7" borderId="12" xfId="0" applyNumberFormat="1" applyFont="1" applyFill="1" applyBorder="1" applyAlignment="1" applyProtection="1">
      <alignment vertical="top"/>
      <protection locked="0"/>
    </xf>
    <xf numFmtId="43" fontId="4" fillId="7" borderId="14" xfId="1" applyFont="1" applyFill="1" applyBorder="1" applyAlignment="1" applyProtection="1">
      <alignment horizontal="center"/>
      <protection locked="0"/>
    </xf>
    <xf numFmtId="15" fontId="4" fillId="7" borderId="12" xfId="0" applyNumberFormat="1" applyFont="1" applyFill="1" applyBorder="1" applyAlignment="1" applyProtection="1">
      <alignment vertical="top"/>
      <protection locked="0"/>
    </xf>
    <xf numFmtId="43" fontId="6" fillId="7" borderId="0" xfId="1" applyFont="1" applyFill="1"/>
    <xf numFmtId="0" fontId="2" fillId="7" borderId="0" xfId="0" applyFont="1" applyFill="1"/>
    <xf numFmtId="0" fontId="1" fillId="7" borderId="22" xfId="0" applyFont="1" applyFill="1" applyBorder="1" applyProtection="1">
      <protection locked="0"/>
    </xf>
    <xf numFmtId="0" fontId="1" fillId="7" borderId="23" xfId="0" applyFont="1" applyFill="1" applyBorder="1" applyProtection="1">
      <protection locked="0"/>
    </xf>
    <xf numFmtId="0" fontId="6" fillId="7" borderId="23" xfId="0" applyFont="1" applyFill="1" applyBorder="1" applyAlignment="1" applyProtection="1">
      <alignment horizontal="center" wrapText="1"/>
      <protection locked="0"/>
    </xf>
    <xf numFmtId="15" fontId="1" fillId="7" borderId="23" xfId="0" applyNumberFormat="1" applyFont="1" applyFill="1" applyBorder="1" applyProtection="1">
      <protection locked="0"/>
    </xf>
    <xf numFmtId="10" fontId="1" fillId="7" borderId="24" xfId="0" applyNumberFormat="1" applyFont="1" applyFill="1" applyBorder="1" applyProtection="1">
      <protection locked="0"/>
    </xf>
    <xf numFmtId="43" fontId="4" fillId="7" borderId="25" xfId="1" applyFont="1" applyFill="1" applyBorder="1" applyProtection="1">
      <protection locked="0"/>
    </xf>
    <xf numFmtId="0" fontId="5" fillId="2" borderId="13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Alignment="1" applyProtection="1">
      <alignment horizontal="left" wrapText="1"/>
      <protection locked="0"/>
    </xf>
    <xf numFmtId="0" fontId="5" fillId="2" borderId="13" xfId="0" applyFont="1" applyFill="1" applyBorder="1" applyAlignment="1" applyProtection="1">
      <alignment horizontal="left" wrapText="1"/>
      <protection locked="0"/>
    </xf>
    <xf numFmtId="43" fontId="18" fillId="8" borderId="0" xfId="1" applyFont="1" applyFill="1" applyBorder="1" applyProtection="1">
      <protection locked="0"/>
    </xf>
    <xf numFmtId="0" fontId="5" fillId="2" borderId="13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Alignment="1" applyProtection="1">
      <alignment horizontal="left" wrapText="1"/>
      <protection locked="0"/>
    </xf>
    <xf numFmtId="0" fontId="4" fillId="2" borderId="29" xfId="0" applyFont="1" applyFill="1" applyBorder="1" applyAlignment="1" applyProtection="1">
      <alignment horizontal="left" wrapText="1"/>
      <protection locked="0"/>
    </xf>
    <xf numFmtId="0" fontId="4" fillId="2" borderId="30" xfId="0" applyFont="1" applyFill="1" applyBorder="1" applyAlignment="1" applyProtection="1">
      <alignment horizontal="left" wrapText="1"/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49" fontId="1" fillId="0" borderId="13" xfId="0" applyNumberFormat="1" applyFont="1" applyFill="1" applyBorder="1" applyAlignment="1">
      <alignment horizontal="left" wrapText="1"/>
    </xf>
    <xf numFmtId="49" fontId="1" fillId="0" borderId="8" xfId="0" applyNumberFormat="1" applyFont="1" applyFill="1" applyBorder="1" applyAlignment="1">
      <alignment horizontal="left" wrapText="1"/>
    </xf>
    <xf numFmtId="49" fontId="1" fillId="0" borderId="14" xfId="0" applyNumberFormat="1" applyFont="1" applyFill="1" applyBorder="1" applyAlignment="1">
      <alignment horizontal="left" wrapText="1"/>
    </xf>
    <xf numFmtId="0" fontId="4" fillId="5" borderId="13" xfId="0" applyFont="1" applyFill="1" applyBorder="1" applyAlignment="1" applyProtection="1">
      <alignment horizontal="left" wrapText="1"/>
      <protection locked="0"/>
    </xf>
    <xf numFmtId="0" fontId="4" fillId="5" borderId="8" xfId="0" applyFont="1" applyFill="1" applyBorder="1" applyAlignment="1" applyProtection="1">
      <alignment horizontal="left" wrapText="1"/>
      <protection locked="0"/>
    </xf>
    <xf numFmtId="0" fontId="4" fillId="5" borderId="14" xfId="0" applyFont="1" applyFill="1" applyBorder="1" applyAlignment="1" applyProtection="1">
      <alignment horizontal="left" wrapText="1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5" fillId="2" borderId="18" xfId="0" applyFont="1" applyFill="1" applyBorder="1" applyAlignment="1" applyProtection="1">
      <alignment horizontal="left" wrapText="1"/>
      <protection locked="0"/>
    </xf>
    <xf numFmtId="0" fontId="5" fillId="2" borderId="19" xfId="0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left" wrapText="1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 applyProtection="1">
      <alignment horizontal="center" wrapText="1"/>
      <protection locked="0"/>
    </xf>
    <xf numFmtId="0" fontId="13" fillId="2" borderId="13" xfId="0" applyFont="1" applyFill="1" applyBorder="1" applyAlignment="1" applyProtection="1">
      <alignment horizontal="left" wrapText="1"/>
      <protection locked="0"/>
    </xf>
    <xf numFmtId="0" fontId="4" fillId="7" borderId="13" xfId="0" applyFont="1" applyFill="1" applyBorder="1" applyAlignment="1" applyProtection="1">
      <alignment horizontal="left" wrapText="1"/>
      <protection locked="0"/>
    </xf>
    <xf numFmtId="0" fontId="4" fillId="7" borderId="8" xfId="0" applyFont="1" applyFill="1" applyBorder="1" applyAlignment="1" applyProtection="1">
      <alignment horizontal="left" wrapText="1"/>
      <protection locked="0"/>
    </xf>
    <xf numFmtId="0" fontId="4" fillId="7" borderId="14" xfId="0" applyFont="1" applyFill="1" applyBorder="1" applyAlignment="1" applyProtection="1">
      <alignment horizontal="left" wrapText="1"/>
      <protection locked="0"/>
    </xf>
    <xf numFmtId="0" fontId="4" fillId="7" borderId="7" xfId="0" applyFont="1" applyFill="1" applyBorder="1" applyAlignment="1" applyProtection="1">
      <alignment horizontal="center"/>
      <protection locked="0"/>
    </xf>
    <xf numFmtId="0" fontId="4" fillId="7" borderId="8" xfId="0" applyFont="1" applyFill="1" applyBorder="1" applyAlignment="1" applyProtection="1">
      <alignment horizontal="center"/>
      <protection locked="0"/>
    </xf>
    <xf numFmtId="0" fontId="4" fillId="7" borderId="9" xfId="0" applyFont="1" applyFill="1" applyBorder="1" applyAlignment="1" applyProtection="1">
      <alignment horizontal="center"/>
      <protection locked="0"/>
    </xf>
    <xf numFmtId="0" fontId="3" fillId="7" borderId="2" xfId="0" applyFont="1" applyFill="1" applyBorder="1" applyAlignment="1" applyProtection="1">
      <alignment horizontal="center"/>
      <protection locked="0"/>
    </xf>
    <xf numFmtId="0" fontId="3" fillId="7" borderId="3" xfId="0" applyFont="1" applyFill="1" applyBorder="1" applyAlignment="1" applyProtection="1">
      <alignment horizontal="center"/>
      <protection locked="0"/>
    </xf>
    <xf numFmtId="0" fontId="3" fillId="7" borderId="4" xfId="0" applyFont="1" applyFill="1" applyBorder="1" applyAlignment="1" applyProtection="1">
      <alignment horizontal="center"/>
      <protection locked="0"/>
    </xf>
    <xf numFmtId="0" fontId="3" fillId="7" borderId="5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 applyProtection="1">
      <alignment horizontal="center"/>
      <protection locked="0"/>
    </xf>
    <xf numFmtId="0" fontId="3" fillId="7" borderId="6" xfId="0" applyFont="1" applyFill="1" applyBorder="1" applyAlignment="1" applyProtection="1">
      <alignment horizontal="center"/>
      <protection locked="0"/>
    </xf>
    <xf numFmtId="0" fontId="15" fillId="7" borderId="5" xfId="0" applyFont="1" applyFill="1" applyBorder="1" applyAlignment="1" applyProtection="1">
      <alignment horizontal="center"/>
      <protection locked="0"/>
    </xf>
    <xf numFmtId="0" fontId="4" fillId="7" borderId="27" xfId="0" applyFont="1" applyFill="1" applyBorder="1" applyAlignment="1" applyProtection="1">
      <alignment horizontal="center"/>
      <protection locked="0"/>
    </xf>
    <xf numFmtId="0" fontId="4" fillId="7" borderId="28" xfId="0" applyFont="1" applyFill="1" applyBorder="1" applyAlignment="1" applyProtection="1">
      <alignment horizontal="center"/>
      <protection locked="0"/>
    </xf>
    <xf numFmtId="0" fontId="4" fillId="7" borderId="33" xfId="0" applyFont="1" applyFill="1" applyBorder="1" applyAlignment="1" applyProtection="1">
      <alignment horizontal="center"/>
      <protection locked="0"/>
    </xf>
    <xf numFmtId="0" fontId="14" fillId="2" borderId="31" xfId="0" applyFont="1" applyFill="1" applyBorder="1" applyAlignment="1" applyProtection="1">
      <alignment horizontal="center" wrapText="1"/>
      <protection locked="0"/>
    </xf>
    <xf numFmtId="0" fontId="14" fillId="2" borderId="32" xfId="0" applyFont="1" applyFill="1" applyBorder="1" applyAlignment="1" applyProtection="1">
      <alignment horizont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2645019</xdr:colOff>
      <xdr:row>35</xdr:row>
      <xdr:rowOff>197825</xdr:rowOff>
    </xdr:from>
    <xdr:to>
      <xdr:col>6</xdr:col>
      <xdr:colOff>307731</xdr:colOff>
      <xdr:row>37</xdr:row>
      <xdr:rowOff>54096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17731" y="12968652"/>
          <a:ext cx="1333500" cy="618271"/>
        </a:xfrm>
        <a:prstGeom prst="rect">
          <a:avLst/>
        </a:prstGeom>
      </xdr:spPr>
    </xdr:pic>
    <xdr:clientData/>
  </xdr:twoCellAnchor>
  <xdr:twoCellAnchor editAs="oneCell">
    <xdr:from>
      <xdr:col>0</xdr:col>
      <xdr:colOff>329467</xdr:colOff>
      <xdr:row>35</xdr:row>
      <xdr:rowOff>22225</xdr:rowOff>
    </xdr:from>
    <xdr:to>
      <xdr:col>1</xdr:col>
      <xdr:colOff>539212</xdr:colOff>
      <xdr:row>37</xdr:row>
      <xdr:rowOff>33655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 xmlns="">
                <a14:imgLayer r:embed="rId4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rot="16200000">
          <a:off x="446942" y="12675577"/>
          <a:ext cx="773430" cy="1008380"/>
        </a:xfrm>
        <a:prstGeom prst="rect">
          <a:avLst/>
        </a:prstGeom>
      </xdr:spPr>
    </xdr:pic>
    <xdr:clientData/>
  </xdr:twoCellAnchor>
  <xdr:twoCellAnchor editAs="oneCell">
    <xdr:from>
      <xdr:col>0</xdr:col>
      <xdr:colOff>161193</xdr:colOff>
      <xdr:row>1</xdr:row>
      <xdr:rowOff>197827</xdr:rowOff>
    </xdr:from>
    <xdr:to>
      <xdr:col>1</xdr:col>
      <xdr:colOff>177898</xdr:colOff>
      <xdr:row>4</xdr:row>
      <xdr:rowOff>42300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61193" y="344365"/>
          <a:ext cx="815340" cy="782320"/>
        </a:xfrm>
        <a:prstGeom prst="rect">
          <a:avLst/>
        </a:prstGeom>
      </xdr:spPr>
    </xdr:pic>
    <xdr:clientData/>
  </xdr:twoCellAnchor>
  <xdr:twoCellAnchor editAs="oneCell">
    <xdr:from>
      <xdr:col>7</xdr:col>
      <xdr:colOff>14654</xdr:colOff>
      <xdr:row>1</xdr:row>
      <xdr:rowOff>168519</xdr:rowOff>
    </xdr:from>
    <xdr:to>
      <xdr:col>7</xdr:col>
      <xdr:colOff>939849</xdr:colOff>
      <xdr:row>4</xdr:row>
      <xdr:rowOff>114592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022731" y="315057"/>
          <a:ext cx="925195" cy="883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5"/>
  <sheetViews>
    <sheetView workbookViewId="0">
      <selection activeCell="D9" sqref="D9"/>
    </sheetView>
  </sheetViews>
  <sheetFormatPr defaultRowHeight="27.75" customHeight="1"/>
  <cols>
    <col min="1" max="1" width="9.875" customWidth="1"/>
    <col min="5" max="5" width="30.75" customWidth="1"/>
    <col min="6" max="6" width="10.875" customWidth="1"/>
    <col min="8" max="8" width="11.875" customWidth="1"/>
  </cols>
  <sheetData>
    <row r="1" spans="1:8" ht="27.75" customHeight="1">
      <c r="A1" s="65"/>
      <c r="B1" s="67"/>
      <c r="C1" s="106" t="s">
        <v>9</v>
      </c>
      <c r="D1" s="107"/>
      <c r="E1" s="108"/>
      <c r="F1" s="67"/>
      <c r="G1" s="67"/>
      <c r="H1" s="67">
        <v>740664.61</v>
      </c>
    </row>
    <row r="2" spans="1:8" ht="27.75" customHeight="1">
      <c r="A2" s="5">
        <v>45568</v>
      </c>
      <c r="B2" s="7" t="s">
        <v>68</v>
      </c>
      <c r="C2" s="79" t="s">
        <v>69</v>
      </c>
      <c r="D2" s="80"/>
      <c r="E2" s="81"/>
      <c r="F2" s="6">
        <v>200000</v>
      </c>
      <c r="G2" s="6"/>
      <c r="H2" s="6">
        <v>540664.61</v>
      </c>
    </row>
    <row r="3" spans="1:8" ht="27.75" customHeight="1">
      <c r="A3" s="5">
        <v>45568</v>
      </c>
      <c r="B3" s="7" t="s">
        <v>70</v>
      </c>
      <c r="C3" s="6" t="s">
        <v>71</v>
      </c>
      <c r="D3" s="80"/>
      <c r="E3" s="81"/>
      <c r="F3" s="58">
        <v>265400</v>
      </c>
      <c r="G3" s="6"/>
      <c r="H3" s="59">
        <f>H2-F3+G3</f>
        <v>275264.61</v>
      </c>
    </row>
    <row r="4" spans="1:8" ht="27.75" customHeight="1">
      <c r="A4" s="5">
        <v>45569</v>
      </c>
      <c r="B4" s="60"/>
      <c r="C4" s="61" t="s">
        <v>72</v>
      </c>
      <c r="D4" s="80"/>
      <c r="E4" s="81"/>
      <c r="F4" s="6"/>
      <c r="G4" s="6">
        <v>5000</v>
      </c>
      <c r="H4" s="59">
        <f t="shared" ref="H4:H26" si="0">H3-F4+G4</f>
        <v>280264.61</v>
      </c>
    </row>
    <row r="5" spans="1:8" ht="27.75" customHeight="1">
      <c r="A5" s="62">
        <v>45573</v>
      </c>
      <c r="B5" s="60" t="s">
        <v>73</v>
      </c>
      <c r="C5" s="79" t="s">
        <v>74</v>
      </c>
      <c r="D5" s="80"/>
      <c r="E5" s="81"/>
      <c r="F5" s="6">
        <v>39000</v>
      </c>
      <c r="G5" s="6"/>
      <c r="H5" s="59">
        <f t="shared" si="0"/>
        <v>241264.61</v>
      </c>
    </row>
    <row r="6" spans="1:8" ht="27.75" customHeight="1">
      <c r="A6" s="62">
        <v>45573</v>
      </c>
      <c r="B6" s="60"/>
      <c r="C6" s="79" t="s">
        <v>75</v>
      </c>
      <c r="D6" s="80"/>
      <c r="E6" s="81"/>
      <c r="F6" s="6"/>
      <c r="G6" s="6">
        <v>19190</v>
      </c>
      <c r="H6" s="59">
        <f t="shared" si="0"/>
        <v>260454.61</v>
      </c>
    </row>
    <row r="7" spans="1:8" ht="27.75" customHeight="1">
      <c r="A7" s="62">
        <v>45577</v>
      </c>
      <c r="B7" s="60"/>
      <c r="C7" s="79" t="s">
        <v>76</v>
      </c>
      <c r="D7" s="80"/>
      <c r="E7" s="81"/>
      <c r="F7" s="6"/>
      <c r="G7" s="6">
        <v>5000</v>
      </c>
      <c r="H7" s="59">
        <f t="shared" si="0"/>
        <v>265454.61</v>
      </c>
    </row>
    <row r="8" spans="1:8" ht="27.75" customHeight="1">
      <c r="A8" s="5">
        <v>45580</v>
      </c>
      <c r="B8" s="60"/>
      <c r="C8" s="79" t="s">
        <v>10</v>
      </c>
      <c r="D8" s="80"/>
      <c r="E8" s="81"/>
      <c r="F8" s="6">
        <v>250</v>
      </c>
      <c r="G8" s="6"/>
      <c r="H8" s="59">
        <f t="shared" si="0"/>
        <v>265204.61</v>
      </c>
    </row>
    <row r="9" spans="1:8" ht="27.75" customHeight="1">
      <c r="A9" s="5">
        <v>45580</v>
      </c>
      <c r="B9" s="2"/>
      <c r="C9" s="79" t="s">
        <v>77</v>
      </c>
      <c r="D9" s="80"/>
      <c r="E9" s="81"/>
      <c r="F9" s="6">
        <v>1500</v>
      </c>
      <c r="G9" s="6"/>
      <c r="H9" s="59">
        <f t="shared" si="0"/>
        <v>263704.61</v>
      </c>
    </row>
    <row r="10" spans="1:8" ht="27.75" customHeight="1">
      <c r="A10" s="5">
        <v>45580</v>
      </c>
      <c r="B10" s="7"/>
      <c r="C10" s="79" t="s">
        <v>77</v>
      </c>
      <c r="D10" s="80"/>
      <c r="E10" s="81"/>
      <c r="F10" s="6">
        <v>1500</v>
      </c>
      <c r="G10" s="6"/>
      <c r="H10" s="59">
        <f t="shared" si="0"/>
        <v>262204.61</v>
      </c>
    </row>
    <row r="11" spans="1:8" ht="27.75" customHeight="1">
      <c r="A11" s="5">
        <v>45580</v>
      </c>
      <c r="B11" s="7"/>
      <c r="C11" s="79" t="s">
        <v>77</v>
      </c>
      <c r="D11" s="80"/>
      <c r="E11" s="81"/>
      <c r="F11" s="6">
        <v>3000</v>
      </c>
      <c r="G11" s="6"/>
      <c r="H11" s="59">
        <f t="shared" si="0"/>
        <v>259204.61</v>
      </c>
    </row>
    <row r="12" spans="1:8" ht="27.75" customHeight="1">
      <c r="A12" s="5">
        <v>45580</v>
      </c>
      <c r="B12" s="7"/>
      <c r="C12" s="79" t="s">
        <v>78</v>
      </c>
      <c r="D12" s="80"/>
      <c r="E12" s="81"/>
      <c r="F12" s="6">
        <v>3000</v>
      </c>
      <c r="G12" s="6"/>
      <c r="H12" s="59">
        <f t="shared" si="0"/>
        <v>256204.61</v>
      </c>
    </row>
    <row r="13" spans="1:8" ht="27.75" customHeight="1">
      <c r="A13" s="5">
        <v>45580</v>
      </c>
      <c r="B13" s="7"/>
      <c r="C13" s="79" t="s">
        <v>10</v>
      </c>
      <c r="D13" s="80"/>
      <c r="E13" s="81"/>
      <c r="F13" s="6">
        <v>52.55</v>
      </c>
      <c r="G13" s="6"/>
      <c r="H13" s="59">
        <f t="shared" si="0"/>
        <v>256152.06</v>
      </c>
    </row>
    <row r="14" spans="1:8" ht="27.75" customHeight="1">
      <c r="A14" s="5">
        <v>45583</v>
      </c>
      <c r="B14" s="7"/>
      <c r="C14" s="79" t="s">
        <v>11</v>
      </c>
      <c r="D14" s="80"/>
      <c r="E14" s="81"/>
      <c r="F14" s="6"/>
      <c r="G14" s="6">
        <v>1500</v>
      </c>
      <c r="H14" s="59">
        <f t="shared" si="0"/>
        <v>257652.06</v>
      </c>
    </row>
    <row r="15" spans="1:8" ht="27.75" customHeight="1">
      <c r="A15" s="5">
        <v>45584</v>
      </c>
      <c r="B15" s="7"/>
      <c r="C15" s="79" t="s">
        <v>79</v>
      </c>
      <c r="D15" s="80"/>
      <c r="E15" s="81"/>
      <c r="F15" s="6"/>
      <c r="G15" s="6">
        <v>5000</v>
      </c>
      <c r="H15" s="59">
        <f t="shared" si="0"/>
        <v>262652.06</v>
      </c>
    </row>
    <row r="16" spans="1:8" ht="27.75" customHeight="1">
      <c r="A16" s="5">
        <v>45584</v>
      </c>
      <c r="B16" s="2"/>
      <c r="C16" s="79" t="s">
        <v>80</v>
      </c>
      <c r="D16" s="80"/>
      <c r="E16" s="81"/>
      <c r="F16" s="6"/>
      <c r="G16" s="6">
        <v>5000</v>
      </c>
      <c r="H16" s="59">
        <f t="shared" si="0"/>
        <v>267652.06</v>
      </c>
    </row>
    <row r="17" spans="1:8" ht="27.75" customHeight="1">
      <c r="A17" s="5">
        <v>45587</v>
      </c>
      <c r="B17" s="7" t="s">
        <v>81</v>
      </c>
      <c r="C17" s="79" t="s">
        <v>82</v>
      </c>
      <c r="D17" s="80"/>
      <c r="E17" s="81"/>
      <c r="F17" s="6">
        <v>20000</v>
      </c>
      <c r="G17" s="6"/>
      <c r="H17" s="59">
        <f t="shared" si="0"/>
        <v>247652.06</v>
      </c>
    </row>
    <row r="18" spans="1:8" ht="27.75" customHeight="1">
      <c r="A18" s="5">
        <v>45588</v>
      </c>
      <c r="B18" s="7" t="s">
        <v>83</v>
      </c>
      <c r="C18" s="79" t="s">
        <v>84</v>
      </c>
      <c r="D18" s="80"/>
      <c r="E18" s="81"/>
      <c r="F18" s="6">
        <v>78500</v>
      </c>
      <c r="G18" s="6"/>
      <c r="H18" s="59">
        <f t="shared" si="0"/>
        <v>169152.06</v>
      </c>
    </row>
    <row r="19" spans="1:8" ht="27.75" customHeight="1">
      <c r="A19" s="5">
        <v>45591</v>
      </c>
      <c r="B19" s="7"/>
      <c r="C19" s="79" t="s">
        <v>85</v>
      </c>
      <c r="D19" s="80"/>
      <c r="E19" s="81"/>
      <c r="F19" s="6"/>
      <c r="G19" s="6">
        <v>5000</v>
      </c>
      <c r="H19" s="59">
        <f t="shared" si="0"/>
        <v>174152.06</v>
      </c>
    </row>
    <row r="20" spans="1:8" ht="27.75" customHeight="1">
      <c r="A20" s="5">
        <v>45593</v>
      </c>
      <c r="B20" s="7"/>
      <c r="C20" s="79" t="s">
        <v>86</v>
      </c>
      <c r="D20" s="80"/>
      <c r="E20" s="81"/>
      <c r="F20" s="6"/>
      <c r="G20" s="6">
        <v>1187.5</v>
      </c>
      <c r="H20" s="59">
        <f t="shared" si="0"/>
        <v>175339.56</v>
      </c>
    </row>
    <row r="21" spans="1:8" ht="27.75" customHeight="1">
      <c r="A21" s="5">
        <v>45594</v>
      </c>
      <c r="B21" s="7"/>
      <c r="C21" s="79" t="s">
        <v>10</v>
      </c>
      <c r="D21" s="80"/>
      <c r="E21" s="81"/>
      <c r="F21" s="6">
        <v>100</v>
      </c>
      <c r="G21" s="6"/>
      <c r="H21" s="59">
        <f t="shared" si="0"/>
        <v>175239.56</v>
      </c>
    </row>
    <row r="22" spans="1:8" ht="27.75" customHeight="1">
      <c r="A22" s="5">
        <v>45594</v>
      </c>
      <c r="B22" s="7"/>
      <c r="C22" s="79" t="s">
        <v>87</v>
      </c>
      <c r="D22" s="80"/>
      <c r="E22" s="81"/>
      <c r="F22" s="6">
        <v>3000</v>
      </c>
      <c r="G22" s="6"/>
      <c r="H22" s="59">
        <f t="shared" si="0"/>
        <v>172239.56</v>
      </c>
    </row>
    <row r="23" spans="1:8" ht="27.75" customHeight="1">
      <c r="A23" s="5">
        <v>45594</v>
      </c>
      <c r="B23" s="7"/>
      <c r="C23" s="79" t="s">
        <v>10</v>
      </c>
      <c r="D23" s="80"/>
      <c r="E23" s="81"/>
      <c r="F23" s="6">
        <v>21.02</v>
      </c>
      <c r="G23" s="6"/>
      <c r="H23" s="59">
        <f t="shared" si="0"/>
        <v>172218.54</v>
      </c>
    </row>
    <row r="24" spans="1:8" ht="27.75" customHeight="1">
      <c r="A24" s="5">
        <v>45595</v>
      </c>
      <c r="B24" s="7"/>
      <c r="C24" s="109" t="s">
        <v>10</v>
      </c>
      <c r="D24" s="110"/>
      <c r="E24" s="111"/>
      <c r="F24" s="6">
        <v>100</v>
      </c>
      <c r="G24" s="6"/>
      <c r="H24" s="59">
        <f t="shared" si="0"/>
        <v>172118.54</v>
      </c>
    </row>
    <row r="25" spans="1:8" ht="27.75" customHeight="1">
      <c r="A25" s="5">
        <v>45595</v>
      </c>
      <c r="B25" s="7"/>
      <c r="C25" s="79" t="s">
        <v>88</v>
      </c>
      <c r="D25" s="80"/>
      <c r="E25" s="81"/>
      <c r="F25" s="6">
        <v>3000</v>
      </c>
      <c r="G25" s="6"/>
      <c r="H25" s="59">
        <f t="shared" si="0"/>
        <v>169118.54</v>
      </c>
    </row>
    <row r="26" spans="1:8" ht="27.75" customHeight="1">
      <c r="A26" s="5">
        <v>45595</v>
      </c>
      <c r="B26" s="12"/>
      <c r="C26" s="103" t="s">
        <v>10</v>
      </c>
      <c r="D26" s="104"/>
      <c r="E26" s="105"/>
      <c r="F26" s="6">
        <v>21.02</v>
      </c>
      <c r="G26" s="6"/>
      <c r="H26" s="59">
        <f t="shared" si="0"/>
        <v>169097.52000000002</v>
      </c>
    </row>
    <row r="27" spans="1:8" ht="27.75" customHeight="1">
      <c r="A27" s="11"/>
      <c r="B27" s="12"/>
      <c r="C27" s="103"/>
      <c r="D27" s="104"/>
      <c r="E27" s="105"/>
      <c r="F27" s="6"/>
      <c r="G27" s="6"/>
      <c r="H27" s="59"/>
    </row>
    <row r="28" spans="1:8" ht="27.75" customHeight="1">
      <c r="A28" s="11"/>
      <c r="B28" s="12"/>
      <c r="C28" s="79"/>
      <c r="D28" s="80"/>
      <c r="E28" s="81"/>
      <c r="F28" s="6"/>
      <c r="G28" s="6"/>
      <c r="H28" s="59"/>
    </row>
    <row r="29" spans="1:8" ht="27.75" customHeight="1">
      <c r="A29" s="11"/>
      <c r="B29" s="12"/>
      <c r="C29" s="103"/>
      <c r="D29" s="104"/>
      <c r="E29" s="105"/>
      <c r="F29" s="6"/>
      <c r="G29" s="6"/>
      <c r="H29" s="13"/>
    </row>
    <row r="30" spans="1:8" ht="27.75" customHeight="1">
      <c r="A30" s="5"/>
      <c r="B30" s="12"/>
      <c r="C30" s="103"/>
      <c r="D30" s="104"/>
      <c r="E30" s="105"/>
      <c r="F30" s="6"/>
      <c r="G30" s="6"/>
      <c r="H30" s="13"/>
    </row>
    <row r="31" spans="1:8" ht="27.75" customHeight="1">
      <c r="A31" s="85">
        <v>45595</v>
      </c>
      <c r="B31" s="84"/>
      <c r="C31" s="112" t="s">
        <v>12</v>
      </c>
      <c r="D31" s="113"/>
      <c r="E31" s="114"/>
      <c r="F31" s="16">
        <f>SUM(F2:F30)</f>
        <v>618444.59000000008</v>
      </c>
      <c r="G31" s="16">
        <f>SUM(G2:G29)</f>
        <v>46877.5</v>
      </c>
      <c r="H31" s="17">
        <f>SUM(H1-F31+G31)</f>
        <v>169097.5199999999</v>
      </c>
    </row>
    <row r="32" spans="1:8" ht="27.75" customHeight="1">
      <c r="A32" s="115">
        <v>45595</v>
      </c>
      <c r="B32" s="116"/>
      <c r="C32" s="116"/>
      <c r="D32" s="116"/>
      <c r="E32" s="116"/>
      <c r="F32" s="116"/>
      <c r="G32" s="116"/>
      <c r="H32" s="117"/>
    </row>
    <row r="33" spans="1:8" ht="27.75" customHeight="1">
      <c r="A33" s="11">
        <v>45511</v>
      </c>
      <c r="B33" s="12"/>
      <c r="C33" s="118" t="s">
        <v>9</v>
      </c>
      <c r="D33" s="119"/>
      <c r="E33" s="108"/>
      <c r="F33" s="18"/>
      <c r="G33" s="18"/>
      <c r="H33" s="13">
        <v>316486.27</v>
      </c>
    </row>
    <row r="34" spans="1:8" ht="27.75" customHeight="1">
      <c r="A34" s="19">
        <v>45512</v>
      </c>
      <c r="B34" s="12"/>
      <c r="C34" s="103" t="s">
        <v>66</v>
      </c>
      <c r="D34" s="104"/>
      <c r="E34" s="105"/>
      <c r="F34" s="6"/>
      <c r="G34" s="6">
        <v>21000</v>
      </c>
      <c r="H34" s="13">
        <f>H33+G34-F34</f>
        <v>337486.27</v>
      </c>
    </row>
    <row r="35" spans="1:8" ht="27.75" customHeight="1">
      <c r="A35" s="11">
        <v>45512</v>
      </c>
      <c r="B35" s="12"/>
      <c r="C35" s="103" t="s">
        <v>37</v>
      </c>
      <c r="D35" s="104"/>
      <c r="E35" s="105"/>
      <c r="F35" s="6"/>
      <c r="G35" s="6">
        <v>34000</v>
      </c>
      <c r="H35" s="13">
        <f t="shared" ref="H35:H67" si="1">H34+G35-F35</f>
        <v>371486.27</v>
      </c>
    </row>
    <row r="36" spans="1:8" ht="27.75" customHeight="1">
      <c r="A36" s="11">
        <v>45512</v>
      </c>
      <c r="B36" s="12">
        <v>289164</v>
      </c>
      <c r="C36" s="103" t="s">
        <v>38</v>
      </c>
      <c r="D36" s="104"/>
      <c r="E36" s="105"/>
      <c r="F36" s="6">
        <v>17000</v>
      </c>
      <c r="G36" s="6"/>
      <c r="H36" s="13">
        <f t="shared" si="1"/>
        <v>354486.27</v>
      </c>
    </row>
    <row r="37" spans="1:8" ht="27.75" customHeight="1">
      <c r="A37" s="11">
        <v>45512</v>
      </c>
      <c r="B37" s="12">
        <v>256125</v>
      </c>
      <c r="C37" s="79" t="s">
        <v>67</v>
      </c>
      <c r="D37" s="80"/>
      <c r="E37" s="81"/>
      <c r="F37" s="6"/>
      <c r="G37" s="6">
        <v>48000</v>
      </c>
      <c r="H37" s="13">
        <f t="shared" si="1"/>
        <v>402486.27</v>
      </c>
    </row>
    <row r="38" spans="1:8" ht="27.75" customHeight="1">
      <c r="A38" s="11">
        <v>45512</v>
      </c>
      <c r="B38" s="12">
        <v>289163</v>
      </c>
      <c r="C38" s="79" t="s">
        <v>39</v>
      </c>
      <c r="D38" s="80"/>
      <c r="E38" s="81"/>
      <c r="F38" s="6">
        <v>10000</v>
      </c>
      <c r="G38" s="6"/>
      <c r="H38" s="13">
        <f t="shared" si="1"/>
        <v>392486.27</v>
      </c>
    </row>
    <row r="39" spans="1:8" ht="27.75" customHeight="1">
      <c r="A39" s="11">
        <v>45512</v>
      </c>
      <c r="B39" s="12">
        <v>289161</v>
      </c>
      <c r="C39" s="79" t="s">
        <v>40</v>
      </c>
      <c r="D39" s="80"/>
      <c r="E39" s="81"/>
      <c r="F39" s="6">
        <v>10000</v>
      </c>
      <c r="G39" s="6"/>
      <c r="H39" s="13">
        <f t="shared" si="1"/>
        <v>382486.27</v>
      </c>
    </row>
    <row r="40" spans="1:8" ht="27.75" customHeight="1">
      <c r="A40" s="11">
        <v>45512</v>
      </c>
      <c r="B40" s="12">
        <v>289160</v>
      </c>
      <c r="C40" s="79" t="s">
        <v>41</v>
      </c>
      <c r="D40" s="80"/>
      <c r="E40" s="81"/>
      <c r="F40" s="6">
        <v>155000</v>
      </c>
      <c r="G40" s="6"/>
      <c r="H40" s="13">
        <f t="shared" si="1"/>
        <v>227486.27000000002</v>
      </c>
    </row>
    <row r="41" spans="1:8" ht="27.75" customHeight="1">
      <c r="A41" s="11">
        <v>45512</v>
      </c>
      <c r="B41" s="12">
        <v>289159</v>
      </c>
      <c r="C41" s="79" t="s">
        <v>42</v>
      </c>
      <c r="D41" s="80"/>
      <c r="E41" s="81"/>
      <c r="F41" s="6">
        <v>160000</v>
      </c>
      <c r="G41" s="6"/>
      <c r="H41" s="13">
        <f t="shared" si="1"/>
        <v>67486.270000000019</v>
      </c>
    </row>
    <row r="42" spans="1:8" ht="27.75" customHeight="1">
      <c r="A42" s="11">
        <v>45512</v>
      </c>
      <c r="B42" s="12"/>
      <c r="C42" s="79" t="s">
        <v>43</v>
      </c>
      <c r="D42" s="80"/>
      <c r="E42" s="81"/>
      <c r="F42" s="6"/>
      <c r="G42" s="6">
        <v>21000</v>
      </c>
      <c r="H42" s="13">
        <f t="shared" si="1"/>
        <v>88486.270000000019</v>
      </c>
    </row>
    <row r="43" spans="1:8" ht="27.75" customHeight="1">
      <c r="A43" s="11">
        <v>45513</v>
      </c>
      <c r="B43" s="12"/>
      <c r="C43" s="61" t="s">
        <v>44</v>
      </c>
      <c r="D43" s="80"/>
      <c r="E43" s="81"/>
      <c r="F43" s="6"/>
      <c r="G43" s="6">
        <v>21000</v>
      </c>
      <c r="H43" s="13">
        <f t="shared" si="1"/>
        <v>109486.27000000002</v>
      </c>
    </row>
    <row r="44" spans="1:8" ht="27.75" customHeight="1">
      <c r="A44" s="11">
        <v>45516</v>
      </c>
      <c r="B44" s="12"/>
      <c r="C44" s="79"/>
      <c r="D44" s="80"/>
      <c r="E44" s="81"/>
      <c r="F44" s="6"/>
      <c r="G44" s="6">
        <v>21000</v>
      </c>
      <c r="H44" s="13">
        <f t="shared" si="1"/>
        <v>130486.27000000002</v>
      </c>
    </row>
    <row r="45" spans="1:8" ht="27.75" customHeight="1">
      <c r="A45" s="11">
        <v>45517</v>
      </c>
      <c r="B45" s="12"/>
      <c r="C45" s="61" t="s">
        <v>45</v>
      </c>
      <c r="D45" s="80"/>
      <c r="E45" s="81"/>
      <c r="F45" s="6"/>
      <c r="G45" s="6">
        <v>21000</v>
      </c>
      <c r="H45" s="13">
        <f t="shared" si="1"/>
        <v>151486.27000000002</v>
      </c>
    </row>
    <row r="46" spans="1:8" ht="27.75" customHeight="1">
      <c r="A46" s="11">
        <v>45519</v>
      </c>
      <c r="B46" s="12"/>
      <c r="C46" s="61" t="s">
        <v>46</v>
      </c>
      <c r="D46" s="80"/>
      <c r="E46" s="81"/>
      <c r="F46" s="6"/>
      <c r="G46" s="6">
        <v>21000</v>
      </c>
      <c r="H46" s="13">
        <f t="shared" si="1"/>
        <v>172486.27000000002</v>
      </c>
    </row>
    <row r="47" spans="1:8" ht="27.75" customHeight="1">
      <c r="A47" s="11">
        <v>45519</v>
      </c>
      <c r="B47" s="12"/>
      <c r="C47" s="61" t="s">
        <v>47</v>
      </c>
      <c r="D47" s="80"/>
      <c r="E47" s="81"/>
      <c r="F47" s="6"/>
      <c r="G47" s="6">
        <v>21000</v>
      </c>
      <c r="H47" s="13">
        <f t="shared" si="1"/>
        <v>193486.27000000002</v>
      </c>
    </row>
    <row r="48" spans="1:8" ht="27.75" customHeight="1">
      <c r="A48" s="11">
        <v>45519</v>
      </c>
      <c r="B48" s="12"/>
      <c r="C48" s="61" t="s">
        <v>48</v>
      </c>
      <c r="D48" s="80"/>
      <c r="E48" s="81"/>
      <c r="F48" s="6"/>
      <c r="G48" s="6">
        <v>21000</v>
      </c>
      <c r="H48" s="13">
        <f t="shared" si="1"/>
        <v>214486.27000000002</v>
      </c>
    </row>
    <row r="49" spans="1:8" ht="27.75" customHeight="1">
      <c r="A49" s="11">
        <v>45520</v>
      </c>
      <c r="B49" s="12"/>
      <c r="C49" s="61" t="s">
        <v>49</v>
      </c>
      <c r="D49" s="80"/>
      <c r="E49" s="81"/>
      <c r="F49" s="6"/>
      <c r="G49" s="6">
        <v>10000</v>
      </c>
      <c r="H49" s="13">
        <f t="shared" si="1"/>
        <v>224486.27000000002</v>
      </c>
    </row>
    <row r="50" spans="1:8" ht="27.75" customHeight="1">
      <c r="A50" s="11">
        <v>45521</v>
      </c>
      <c r="B50" s="12"/>
      <c r="C50" s="61" t="s">
        <v>50</v>
      </c>
      <c r="D50" s="80"/>
      <c r="E50" s="81"/>
      <c r="F50" s="6"/>
      <c r="G50" s="6">
        <v>5000</v>
      </c>
      <c r="H50" s="13">
        <f t="shared" si="1"/>
        <v>229486.27000000002</v>
      </c>
    </row>
    <row r="51" spans="1:8" ht="27.75" customHeight="1">
      <c r="A51" s="11">
        <v>45523</v>
      </c>
      <c r="B51" s="12"/>
      <c r="C51" s="61" t="s">
        <v>51</v>
      </c>
      <c r="D51" s="80"/>
      <c r="E51" s="81"/>
      <c r="F51" s="6"/>
      <c r="G51" s="6">
        <v>73000</v>
      </c>
      <c r="H51" s="13">
        <f t="shared" si="1"/>
        <v>302486.27</v>
      </c>
    </row>
    <row r="52" spans="1:8" ht="27.75" customHeight="1">
      <c r="A52" s="11">
        <v>45523</v>
      </c>
      <c r="B52" s="12"/>
      <c r="C52" s="61" t="s">
        <v>50</v>
      </c>
      <c r="D52" s="80"/>
      <c r="E52" s="81"/>
      <c r="F52" s="6"/>
      <c r="G52" s="6">
        <v>5000</v>
      </c>
      <c r="H52" s="13">
        <f t="shared" si="1"/>
        <v>307486.27</v>
      </c>
    </row>
    <row r="53" spans="1:8" ht="27.75" customHeight="1">
      <c r="A53" s="11">
        <v>45524</v>
      </c>
      <c r="B53" s="12"/>
      <c r="C53" s="61" t="s">
        <v>52</v>
      </c>
      <c r="D53" s="80"/>
      <c r="E53" s="81"/>
      <c r="F53" s="6"/>
      <c r="G53" s="6">
        <v>34000</v>
      </c>
      <c r="H53" s="13">
        <f t="shared" si="1"/>
        <v>341486.27</v>
      </c>
    </row>
    <row r="54" spans="1:8" ht="27.75" customHeight="1">
      <c r="A54" s="11">
        <v>45524</v>
      </c>
      <c r="B54" s="12"/>
      <c r="C54" s="61" t="s">
        <v>53</v>
      </c>
      <c r="D54" s="80"/>
      <c r="E54" s="81"/>
      <c r="F54" s="6"/>
      <c r="G54" s="6">
        <v>21000</v>
      </c>
      <c r="H54" s="13">
        <f t="shared" si="1"/>
        <v>362486.27</v>
      </c>
    </row>
    <row r="55" spans="1:8" ht="27.75" customHeight="1">
      <c r="A55" s="11">
        <v>45526</v>
      </c>
      <c r="B55" s="12"/>
      <c r="C55" s="61" t="s">
        <v>54</v>
      </c>
      <c r="D55" s="80"/>
      <c r="E55" s="81"/>
      <c r="F55" s="6"/>
      <c r="G55" s="6">
        <v>21000</v>
      </c>
      <c r="H55" s="13">
        <f t="shared" si="1"/>
        <v>383486.27</v>
      </c>
    </row>
    <row r="56" spans="1:8" ht="27.75" customHeight="1">
      <c r="A56" s="11">
        <v>45527</v>
      </c>
      <c r="B56" s="12"/>
      <c r="C56" s="61" t="s">
        <v>55</v>
      </c>
      <c r="D56" s="80"/>
      <c r="E56" s="81"/>
      <c r="F56" s="6"/>
      <c r="G56" s="6">
        <v>9000</v>
      </c>
      <c r="H56" s="13">
        <f t="shared" si="1"/>
        <v>392486.27</v>
      </c>
    </row>
    <row r="57" spans="1:8" ht="27.75" customHeight="1">
      <c r="A57" s="11">
        <v>45527</v>
      </c>
      <c r="B57" s="12"/>
      <c r="C57" s="61" t="s">
        <v>56</v>
      </c>
      <c r="D57" s="80"/>
      <c r="E57" s="81"/>
      <c r="F57" s="6"/>
      <c r="G57" s="6">
        <v>21000</v>
      </c>
      <c r="H57" s="13">
        <f t="shared" si="1"/>
        <v>413486.27</v>
      </c>
    </row>
    <row r="58" spans="1:8" ht="27.75" customHeight="1">
      <c r="A58" s="11">
        <v>45528</v>
      </c>
      <c r="B58" s="12"/>
      <c r="C58" s="61" t="s">
        <v>57</v>
      </c>
      <c r="D58" s="80"/>
      <c r="E58" s="81"/>
      <c r="F58" s="6"/>
      <c r="G58" s="6">
        <v>21000</v>
      </c>
      <c r="H58" s="13">
        <f t="shared" si="1"/>
        <v>434486.27</v>
      </c>
    </row>
    <row r="59" spans="1:8" ht="27.75" customHeight="1">
      <c r="A59" s="70">
        <v>45528</v>
      </c>
      <c r="B59" s="12"/>
      <c r="C59" s="61" t="s">
        <v>58</v>
      </c>
      <c r="D59" s="80"/>
      <c r="E59" s="81"/>
      <c r="F59" s="6"/>
      <c r="G59" s="6">
        <v>21000</v>
      </c>
      <c r="H59" s="13">
        <f t="shared" si="1"/>
        <v>455486.27</v>
      </c>
    </row>
    <row r="60" spans="1:8" ht="27.75" customHeight="1">
      <c r="A60" s="70">
        <v>45528</v>
      </c>
      <c r="B60" s="12"/>
      <c r="C60" s="61" t="s">
        <v>60</v>
      </c>
      <c r="D60" s="80"/>
      <c r="E60" s="81"/>
      <c r="F60" s="6"/>
      <c r="G60" s="6">
        <v>21000</v>
      </c>
      <c r="H60" s="13">
        <f t="shared" si="1"/>
        <v>476486.27</v>
      </c>
    </row>
    <row r="61" spans="1:8" ht="27.75" customHeight="1">
      <c r="A61" s="11">
        <v>45530</v>
      </c>
      <c r="B61" s="12"/>
      <c r="C61" s="61" t="s">
        <v>59</v>
      </c>
      <c r="D61" s="80"/>
      <c r="E61" s="81"/>
      <c r="F61" s="6"/>
      <c r="G61" s="6">
        <v>73500</v>
      </c>
      <c r="H61" s="13">
        <f t="shared" si="1"/>
        <v>549986.27</v>
      </c>
    </row>
    <row r="62" spans="1:8" ht="27.75" customHeight="1">
      <c r="A62" s="11">
        <v>45530</v>
      </c>
      <c r="B62" s="12"/>
      <c r="C62" s="61" t="s">
        <v>61</v>
      </c>
      <c r="D62" s="80"/>
      <c r="E62" s="81"/>
      <c r="F62" s="6"/>
      <c r="G62" s="6">
        <v>34000</v>
      </c>
      <c r="H62" s="13">
        <f t="shared" si="1"/>
        <v>583986.27</v>
      </c>
    </row>
    <row r="63" spans="1:8" ht="27.75" customHeight="1">
      <c r="A63" s="11">
        <v>45530</v>
      </c>
      <c r="B63" s="12"/>
      <c r="C63" s="61" t="s">
        <v>44</v>
      </c>
      <c r="D63" s="80"/>
      <c r="E63" s="81"/>
      <c r="F63" s="6"/>
      <c r="G63" s="6">
        <v>21000</v>
      </c>
      <c r="H63" s="13">
        <f t="shared" si="1"/>
        <v>604986.27</v>
      </c>
    </row>
    <row r="64" spans="1:8" ht="27.75" customHeight="1">
      <c r="A64" s="11">
        <v>45532</v>
      </c>
      <c r="B64" s="12"/>
      <c r="C64" s="61" t="s">
        <v>62</v>
      </c>
      <c r="D64" s="80"/>
      <c r="E64" s="81"/>
      <c r="F64" s="6"/>
      <c r="G64" s="6">
        <v>55000</v>
      </c>
      <c r="H64" s="13">
        <f t="shared" si="1"/>
        <v>659986.27</v>
      </c>
    </row>
    <row r="65" spans="1:8" ht="27.75" customHeight="1">
      <c r="A65" s="11">
        <v>45534</v>
      </c>
      <c r="B65" s="12"/>
      <c r="C65" s="61" t="s">
        <v>63</v>
      </c>
      <c r="D65" s="80"/>
      <c r="E65" s="81"/>
      <c r="F65" s="6"/>
      <c r="G65" s="6">
        <v>21000</v>
      </c>
      <c r="H65" s="13">
        <f t="shared" si="1"/>
        <v>680986.27</v>
      </c>
    </row>
    <row r="66" spans="1:8" ht="27.75" customHeight="1">
      <c r="A66" s="11">
        <v>45535</v>
      </c>
      <c r="B66" s="12"/>
      <c r="C66" s="61" t="s">
        <v>64</v>
      </c>
      <c r="D66" s="80"/>
      <c r="E66" s="81"/>
      <c r="F66" s="6"/>
      <c r="G66" s="6">
        <v>21000</v>
      </c>
      <c r="H66" s="13">
        <f t="shared" si="1"/>
        <v>701986.27</v>
      </c>
    </row>
    <row r="67" spans="1:8" ht="27.75" customHeight="1">
      <c r="A67" s="11">
        <v>45535</v>
      </c>
      <c r="B67" s="12"/>
      <c r="C67" s="61" t="s">
        <v>44</v>
      </c>
      <c r="D67" s="80"/>
      <c r="E67" s="81"/>
      <c r="F67" s="6"/>
      <c r="G67" s="6">
        <v>21000</v>
      </c>
      <c r="H67" s="13">
        <f t="shared" si="1"/>
        <v>722986.27</v>
      </c>
    </row>
    <row r="68" spans="1:8" ht="27.75" customHeight="1" thickBot="1">
      <c r="A68" s="11"/>
      <c r="B68" s="12"/>
      <c r="C68" s="77"/>
      <c r="D68" s="80"/>
      <c r="E68" s="81"/>
      <c r="F68" s="6"/>
      <c r="G68" s="6"/>
      <c r="H68" s="73"/>
    </row>
    <row r="69" spans="1:8" ht="27.75" customHeight="1" thickBot="1">
      <c r="A69" s="11"/>
      <c r="B69" s="76"/>
      <c r="C69" s="78" t="s">
        <v>65</v>
      </c>
      <c r="D69" s="80"/>
      <c r="E69" s="81"/>
      <c r="F69" s="6"/>
      <c r="G69" s="72"/>
      <c r="H69" s="75">
        <f>H67+G69-F69</f>
        <v>722986.27</v>
      </c>
    </row>
    <row r="70" spans="1:8" ht="27.75" customHeight="1">
      <c r="A70" s="11"/>
      <c r="B70" s="12"/>
      <c r="C70" s="126"/>
      <c r="D70" s="104"/>
      <c r="E70" s="105"/>
      <c r="F70" s="6"/>
      <c r="G70" s="6"/>
      <c r="H70" s="74"/>
    </row>
    <row r="71" spans="1:8" ht="27.75" customHeight="1">
      <c r="A71" s="14">
        <v>45535</v>
      </c>
      <c r="B71" s="15"/>
      <c r="C71" s="112" t="s">
        <v>12</v>
      </c>
      <c r="D71" s="113"/>
      <c r="E71" s="114"/>
      <c r="F71" s="16">
        <f>+SUM(F33:F70)</f>
        <v>352000</v>
      </c>
      <c r="G71" s="16">
        <f>+SUM(G33:G70)</f>
        <v>758500</v>
      </c>
      <c r="H71" s="20">
        <f>+H33+G71-F71</f>
        <v>722986.27</v>
      </c>
    </row>
    <row r="72" spans="1:8" ht="27.75" customHeight="1">
      <c r="A72" s="127" t="s">
        <v>13</v>
      </c>
      <c r="B72" s="128"/>
      <c r="C72" s="128"/>
      <c r="D72" s="128"/>
      <c r="E72" s="128"/>
      <c r="F72" s="128"/>
      <c r="G72" s="128"/>
      <c r="H72" s="128"/>
    </row>
    <row r="73" spans="1:8" ht="27.75" customHeight="1" thickBot="1">
      <c r="A73" s="21" t="s">
        <v>14</v>
      </c>
      <c r="B73" s="83" t="s">
        <v>15</v>
      </c>
      <c r="C73" s="129" t="s">
        <v>16</v>
      </c>
      <c r="D73" s="130"/>
      <c r="E73" s="83" t="s">
        <v>17</v>
      </c>
      <c r="F73" s="23" t="s">
        <v>17</v>
      </c>
      <c r="G73" s="83" t="s">
        <v>18</v>
      </c>
      <c r="H73" s="83" t="s">
        <v>19</v>
      </c>
    </row>
    <row r="74" spans="1:8" ht="27.75" customHeight="1" thickBot="1">
      <c r="A74" s="12">
        <v>1</v>
      </c>
      <c r="B74" s="12" t="s">
        <v>20</v>
      </c>
      <c r="C74" s="120" t="s">
        <v>21</v>
      </c>
      <c r="D74" s="121"/>
      <c r="E74" s="24">
        <v>45421</v>
      </c>
      <c r="F74" s="25">
        <v>45787</v>
      </c>
      <c r="G74" s="26">
        <v>0.08</v>
      </c>
      <c r="H74" s="6">
        <v>350000</v>
      </c>
    </row>
    <row r="75" spans="1:8" ht="27.75" customHeight="1" thickBot="1">
      <c r="A75" s="27">
        <v>2</v>
      </c>
      <c r="B75" s="12" t="s">
        <v>22</v>
      </c>
      <c r="C75" s="120" t="s">
        <v>23</v>
      </c>
      <c r="D75" s="121"/>
      <c r="E75" s="24">
        <v>45470</v>
      </c>
      <c r="F75" s="25">
        <v>45836</v>
      </c>
      <c r="G75" s="26">
        <v>7.4999999999999997E-2</v>
      </c>
      <c r="H75" s="6">
        <v>200000</v>
      </c>
    </row>
    <row r="76" spans="1:8" ht="27.75" customHeight="1" thickBot="1">
      <c r="A76" s="28">
        <v>3</v>
      </c>
      <c r="B76" s="12" t="s">
        <v>20</v>
      </c>
      <c r="C76" s="120" t="s">
        <v>24</v>
      </c>
      <c r="D76" s="121"/>
      <c r="E76" s="24">
        <v>45470</v>
      </c>
      <c r="F76" s="25">
        <v>45836</v>
      </c>
      <c r="G76" s="26">
        <v>7.5499999999999998E-2</v>
      </c>
      <c r="H76" s="6">
        <v>625100</v>
      </c>
    </row>
    <row r="77" spans="1:8" ht="27.75" customHeight="1">
      <c r="A77" s="29">
        <v>4</v>
      </c>
      <c r="B77" s="12" t="s">
        <v>25</v>
      </c>
      <c r="C77" s="30" t="s">
        <v>26</v>
      </c>
      <c r="D77" s="31"/>
      <c r="E77" s="24"/>
      <c r="F77" s="25">
        <v>45529</v>
      </c>
      <c r="G77" s="26">
        <v>0.08</v>
      </c>
      <c r="H77" s="6">
        <v>300000</v>
      </c>
    </row>
    <row r="78" spans="1:8" ht="27.75" customHeight="1">
      <c r="A78" s="29">
        <v>5</v>
      </c>
      <c r="B78" s="28" t="s">
        <v>27</v>
      </c>
      <c r="C78" s="122" t="s">
        <v>28</v>
      </c>
      <c r="D78" s="123"/>
      <c r="E78" s="32">
        <v>46536</v>
      </c>
      <c r="F78" s="33">
        <v>46536</v>
      </c>
      <c r="G78" s="34">
        <v>0.2</v>
      </c>
      <c r="H78" s="35">
        <v>1000000</v>
      </c>
    </row>
    <row r="79" spans="1:8" ht="27.75" customHeight="1" thickBot="1">
      <c r="A79" s="36"/>
      <c r="B79" s="37"/>
      <c r="C79" s="38" t="s">
        <v>29</v>
      </c>
      <c r="D79" s="38"/>
      <c r="E79" s="39"/>
      <c r="F79" s="40"/>
      <c r="G79" s="40"/>
      <c r="H79" s="41">
        <f>SUM(H74:H78)</f>
        <v>2475100</v>
      </c>
    </row>
    <row r="80" spans="1:8" ht="27.75" customHeight="1">
      <c r="A80" s="42"/>
      <c r="B80" s="43"/>
      <c r="C80" s="44"/>
      <c r="D80" s="44"/>
      <c r="E80" s="45"/>
      <c r="F80" s="46"/>
      <c r="G80" s="47"/>
      <c r="H80" s="48"/>
    </row>
    <row r="81" spans="1:8" ht="27.75" customHeight="1">
      <c r="A81" s="49"/>
      <c r="B81" s="43"/>
      <c r="C81" s="50"/>
      <c r="D81" s="43"/>
      <c r="E81" s="51" t="s">
        <v>30</v>
      </c>
      <c r="F81" s="43"/>
      <c r="G81" s="51" t="s">
        <v>31</v>
      </c>
      <c r="H81" s="71">
        <v>45570</v>
      </c>
    </row>
    <row r="82" spans="1:8" ht="27.75" customHeight="1">
      <c r="A82" s="124" t="s">
        <v>32</v>
      </c>
      <c r="B82" s="125"/>
      <c r="C82" s="50"/>
      <c r="D82" s="43" t="s">
        <v>33</v>
      </c>
      <c r="E82" s="82" t="s">
        <v>34</v>
      </c>
      <c r="F82" s="51" t="s">
        <v>34</v>
      </c>
      <c r="G82" s="43"/>
      <c r="H82" s="52"/>
    </row>
    <row r="83" spans="1:8" ht="27.75" customHeight="1" thickBot="1">
      <c r="A83" s="57" t="s">
        <v>35</v>
      </c>
      <c r="B83" s="37"/>
      <c r="C83" s="54"/>
      <c r="D83" s="37"/>
      <c r="E83" s="37"/>
      <c r="F83" s="56" t="s">
        <v>36</v>
      </c>
      <c r="G83" s="37"/>
      <c r="H83" s="55"/>
    </row>
    <row r="84" spans="1:8" ht="27.75" customHeight="1">
      <c r="A84" s="2"/>
      <c r="B84" s="2"/>
      <c r="C84" s="3"/>
      <c r="D84" s="2"/>
      <c r="E84" s="2"/>
      <c r="F84" s="2"/>
      <c r="G84" s="2"/>
      <c r="H84" s="2"/>
    </row>
    <row r="85" spans="1:8" ht="27.75" customHeight="1">
      <c r="A85" s="2"/>
      <c r="B85" s="2"/>
      <c r="C85" s="3"/>
      <c r="D85" s="2"/>
      <c r="E85" s="2"/>
      <c r="F85" s="2"/>
      <c r="G85" s="2"/>
      <c r="H85" s="2"/>
    </row>
  </sheetData>
  <mergeCells count="21">
    <mergeCell ref="C76:D76"/>
    <mergeCell ref="C78:D78"/>
    <mergeCell ref="A82:B82"/>
    <mergeCell ref="C70:E70"/>
    <mergeCell ref="C71:E71"/>
    <mergeCell ref="A72:H72"/>
    <mergeCell ref="C73:D73"/>
    <mergeCell ref="C74:D74"/>
    <mergeCell ref="C75:D75"/>
    <mergeCell ref="C36:E36"/>
    <mergeCell ref="C1:E1"/>
    <mergeCell ref="C24:E24"/>
    <mergeCell ref="C26:E26"/>
    <mergeCell ref="C27:E27"/>
    <mergeCell ref="C29:E29"/>
    <mergeCell ref="C30:E30"/>
    <mergeCell ref="C31:E31"/>
    <mergeCell ref="A32:H32"/>
    <mergeCell ref="C33:E33"/>
    <mergeCell ref="C34:E34"/>
    <mergeCell ref="C35:E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9"/>
  <sheetViews>
    <sheetView tabSelected="1" view="pageBreakPreview" zoomScaleNormal="100" zoomScaleSheetLayoutView="100" workbookViewId="0">
      <selection activeCell="H37" sqref="H37"/>
    </sheetView>
  </sheetViews>
  <sheetFormatPr defaultColWidth="9" defaultRowHeight="15.75"/>
  <cols>
    <col min="1" max="1" width="10.5" style="2" customWidth="1"/>
    <col min="2" max="2" width="8.875" style="2" customWidth="1"/>
    <col min="3" max="3" width="37.25" style="3" customWidth="1"/>
    <col min="4" max="4" width="4" style="2" hidden="1" customWidth="1"/>
    <col min="5" max="5" width="0.25" style="2" hidden="1" customWidth="1"/>
    <col min="6" max="6" width="11" style="2" customWidth="1"/>
    <col min="7" max="7" width="11.375" style="2" customWidth="1"/>
    <col min="8" max="8" width="14" style="2" customWidth="1"/>
    <col min="9" max="9" width="13" style="4" customWidth="1"/>
    <col min="10" max="10" width="9.375" style="4" customWidth="1"/>
    <col min="11" max="11" width="8.75" style="4"/>
    <col min="12" max="12" width="12.75" style="4" customWidth="1"/>
    <col min="13" max="13" width="8.75" style="4"/>
    <col min="14" max="14" width="9" style="4"/>
    <col min="15" max="15" width="19.625" style="4" customWidth="1"/>
    <col min="16" max="16" width="17.875" style="4" customWidth="1"/>
    <col min="17" max="16384" width="9" style="4"/>
  </cols>
  <sheetData>
    <row r="1" spans="1:18" ht="11.45" customHeight="1"/>
    <row r="2" spans="1:18" ht="18.75">
      <c r="A2" s="138" t="s">
        <v>0</v>
      </c>
      <c r="B2" s="139"/>
      <c r="C2" s="139"/>
      <c r="D2" s="139"/>
      <c r="E2" s="139"/>
      <c r="F2" s="139"/>
      <c r="G2" s="139"/>
      <c r="H2" s="140"/>
    </row>
    <row r="3" spans="1:18" ht="18.75">
      <c r="A3" s="141" t="s">
        <v>1</v>
      </c>
      <c r="B3" s="142"/>
      <c r="C3" s="142"/>
      <c r="D3" s="142"/>
      <c r="E3" s="142"/>
      <c r="F3" s="142"/>
      <c r="G3" s="142"/>
      <c r="H3" s="143"/>
    </row>
    <row r="4" spans="1:18" ht="36.6" customHeight="1">
      <c r="A4" s="144" t="s">
        <v>99</v>
      </c>
      <c r="B4" s="142"/>
      <c r="C4" s="142"/>
      <c r="D4" s="142"/>
      <c r="E4" s="142"/>
      <c r="F4" s="142"/>
      <c r="G4" s="142"/>
      <c r="H4" s="143"/>
    </row>
    <row r="5" spans="1:18" ht="19.899999999999999" customHeight="1" thickBot="1">
      <c r="A5" s="145" t="s">
        <v>2</v>
      </c>
      <c r="B5" s="146"/>
      <c r="C5" s="146"/>
      <c r="D5" s="146"/>
      <c r="E5" s="136"/>
      <c r="F5" s="146"/>
      <c r="G5" s="146"/>
      <c r="H5" s="147"/>
    </row>
    <row r="6" spans="1:18" ht="30.75" thickBot="1">
      <c r="A6" s="66" t="s">
        <v>3</v>
      </c>
      <c r="B6" s="68" t="s">
        <v>4</v>
      </c>
      <c r="C6" s="148" t="s">
        <v>5</v>
      </c>
      <c r="D6" s="149"/>
      <c r="E6" s="69"/>
      <c r="F6" s="66" t="s">
        <v>6</v>
      </c>
      <c r="G6" s="66" t="s">
        <v>7</v>
      </c>
      <c r="H6" s="66" t="s">
        <v>8</v>
      </c>
    </row>
    <row r="7" spans="1:18" s="1" customFormat="1" ht="22.15" customHeight="1">
      <c r="A7" s="65"/>
      <c r="B7" s="67"/>
      <c r="C7" s="106" t="s">
        <v>9</v>
      </c>
      <c r="D7" s="107"/>
      <c r="E7" s="108"/>
      <c r="F7" s="67"/>
      <c r="G7" s="67"/>
      <c r="H7" s="67">
        <v>183962.17</v>
      </c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0.100000000000001" customHeight="1">
      <c r="A8" s="5">
        <v>45644</v>
      </c>
      <c r="B8" s="7"/>
      <c r="C8" s="8" t="s">
        <v>100</v>
      </c>
      <c r="D8" s="9"/>
      <c r="E8" s="10"/>
      <c r="F8" s="6"/>
      <c r="G8" s="6">
        <v>50000</v>
      </c>
      <c r="H8" s="59">
        <f>H7-F8+G8</f>
        <v>233962.17</v>
      </c>
    </row>
    <row r="9" spans="1:18" ht="20.100000000000001" customHeight="1">
      <c r="A9" s="5">
        <v>45654</v>
      </c>
      <c r="B9" s="7"/>
      <c r="C9" s="6" t="s">
        <v>91</v>
      </c>
      <c r="D9" s="9"/>
      <c r="E9" s="10"/>
      <c r="F9" s="58"/>
      <c r="G9" s="6">
        <v>1187.5</v>
      </c>
      <c r="H9" s="59">
        <f>H8-F9+G9</f>
        <v>235149.67</v>
      </c>
    </row>
    <row r="10" spans="1:18" ht="20.100000000000001" customHeight="1">
      <c r="A10" s="5">
        <v>45655</v>
      </c>
      <c r="B10" s="60"/>
      <c r="C10" s="61" t="s">
        <v>10</v>
      </c>
      <c r="D10" s="9"/>
      <c r="E10" s="10"/>
      <c r="F10" s="6">
        <v>100</v>
      </c>
      <c r="G10" s="6"/>
      <c r="H10" s="59">
        <f>H9-F10+G10</f>
        <v>235049.67</v>
      </c>
    </row>
    <row r="11" spans="1:18" ht="20.100000000000001" customHeight="1">
      <c r="A11" s="5">
        <v>45655</v>
      </c>
      <c r="B11" s="60"/>
      <c r="C11" s="8" t="s">
        <v>92</v>
      </c>
      <c r="D11" s="9"/>
      <c r="E11" s="10"/>
      <c r="F11" s="6">
        <v>3000</v>
      </c>
      <c r="G11" s="6"/>
      <c r="H11" s="59">
        <f t="shared" ref="H11:H12" si="0">H10-F11+G11</f>
        <v>232049.67</v>
      </c>
    </row>
    <row r="12" spans="1:18" ht="19.149999999999999" customHeight="1">
      <c r="A12" s="5">
        <v>45655</v>
      </c>
      <c r="B12" s="60"/>
      <c r="C12" s="61" t="s">
        <v>10</v>
      </c>
      <c r="D12" s="9"/>
      <c r="E12" s="10"/>
      <c r="F12" s="6">
        <v>21.02</v>
      </c>
      <c r="G12" s="6"/>
      <c r="H12" s="59">
        <f t="shared" si="0"/>
        <v>232028.65000000002</v>
      </c>
    </row>
    <row r="13" spans="1:18" ht="18" customHeight="1">
      <c r="A13" s="5"/>
      <c r="B13" s="60"/>
      <c r="C13" s="8"/>
      <c r="D13" s="9"/>
      <c r="E13" s="10"/>
      <c r="F13" s="6"/>
      <c r="G13" s="6"/>
      <c r="H13" s="59"/>
    </row>
    <row r="14" spans="1:18">
      <c r="A14" s="11"/>
      <c r="B14" s="12"/>
      <c r="C14" s="103"/>
      <c r="D14" s="104"/>
      <c r="E14" s="105"/>
      <c r="F14" s="6"/>
      <c r="G14" s="6"/>
      <c r="H14" s="13"/>
    </row>
    <row r="15" spans="1:18">
      <c r="A15" s="5"/>
      <c r="B15" s="12"/>
      <c r="C15" s="103"/>
      <c r="D15" s="104"/>
      <c r="E15" s="105"/>
      <c r="F15" s="6"/>
      <c r="G15" s="6"/>
      <c r="H15" s="13"/>
    </row>
    <row r="16" spans="1:18" ht="19.149999999999999" customHeight="1">
      <c r="A16" s="89">
        <v>45657</v>
      </c>
      <c r="B16" s="86"/>
      <c r="C16" s="132" t="s">
        <v>12</v>
      </c>
      <c r="D16" s="133"/>
      <c r="E16" s="134"/>
      <c r="F16" s="87">
        <f>SUM(F8:F15)</f>
        <v>3121.02</v>
      </c>
      <c r="G16" s="87">
        <f>SUM(G8:G14)</f>
        <v>51187.5</v>
      </c>
      <c r="H16" s="88">
        <f>SUM(H7-F16+G16)</f>
        <v>232028.65000000002</v>
      </c>
    </row>
    <row r="17" spans="1:10" ht="19.149999999999999" customHeight="1">
      <c r="A17" s="135" t="s">
        <v>89</v>
      </c>
      <c r="B17" s="136"/>
      <c r="C17" s="136"/>
      <c r="D17" s="136"/>
      <c r="E17" s="136"/>
      <c r="F17" s="136"/>
      <c r="G17" s="136"/>
      <c r="H17" s="137"/>
    </row>
    <row r="18" spans="1:10" ht="19.149999999999999" customHeight="1">
      <c r="A18" s="11"/>
      <c r="B18" s="12"/>
      <c r="C18" s="118" t="s">
        <v>9</v>
      </c>
      <c r="D18" s="119"/>
      <c r="E18" s="108"/>
      <c r="F18" s="18"/>
      <c r="G18" s="18"/>
      <c r="H18" s="59">
        <v>566016.27</v>
      </c>
    </row>
    <row r="19" spans="1:10" ht="19.5" customHeight="1">
      <c r="A19" s="5">
        <v>45630</v>
      </c>
      <c r="B19" s="12">
        <v>289169</v>
      </c>
      <c r="C19" s="103" t="s">
        <v>93</v>
      </c>
      <c r="D19" s="104"/>
      <c r="E19" s="105"/>
      <c r="F19" s="6">
        <v>50000</v>
      </c>
      <c r="G19" s="6"/>
      <c r="H19" s="59">
        <f t="shared" ref="H19:H24" si="1">H18-F19+G19</f>
        <v>516016.27</v>
      </c>
    </row>
    <row r="20" spans="1:10" ht="21" customHeight="1">
      <c r="A20" s="5">
        <v>45630</v>
      </c>
      <c r="B20" s="12">
        <v>289173</v>
      </c>
      <c r="C20" s="103" t="s">
        <v>94</v>
      </c>
      <c r="D20" s="104"/>
      <c r="E20" s="105"/>
      <c r="F20" s="6">
        <v>208300</v>
      </c>
      <c r="G20" s="6"/>
      <c r="H20" s="59">
        <f t="shared" si="1"/>
        <v>307716.27</v>
      </c>
    </row>
    <row r="21" spans="1:10" ht="21" customHeight="1">
      <c r="A21" s="5">
        <v>45630</v>
      </c>
      <c r="B21" s="12">
        <v>289174</v>
      </c>
      <c r="C21" s="131" t="s">
        <v>98</v>
      </c>
      <c r="D21" s="104"/>
      <c r="E21" s="105"/>
      <c r="F21" s="6">
        <v>3350</v>
      </c>
      <c r="G21" s="6"/>
      <c r="H21" s="59">
        <f t="shared" si="1"/>
        <v>304366.27</v>
      </c>
    </row>
    <row r="22" spans="1:10" ht="21" customHeight="1">
      <c r="A22" s="5">
        <v>45635</v>
      </c>
      <c r="B22" s="12"/>
      <c r="C22" s="98" t="s">
        <v>101</v>
      </c>
      <c r="D22" s="99"/>
      <c r="E22" s="100"/>
      <c r="F22" s="6"/>
      <c r="G22" s="6">
        <v>25000</v>
      </c>
      <c r="H22" s="59">
        <f t="shared" si="1"/>
        <v>329366.27</v>
      </c>
      <c r="J22" s="102"/>
    </row>
    <row r="23" spans="1:10" ht="21" customHeight="1">
      <c r="A23" s="5">
        <v>45636</v>
      </c>
      <c r="B23" s="12"/>
      <c r="C23" s="98" t="s">
        <v>95</v>
      </c>
      <c r="D23" s="99"/>
      <c r="E23" s="100"/>
      <c r="F23" s="6"/>
      <c r="G23" s="6">
        <v>21000</v>
      </c>
      <c r="H23" s="59">
        <f t="shared" si="1"/>
        <v>350366.27</v>
      </c>
    </row>
    <row r="24" spans="1:10" ht="21" customHeight="1">
      <c r="A24" s="5">
        <v>45638</v>
      </c>
      <c r="B24" s="12"/>
      <c r="C24" s="101" t="s">
        <v>96</v>
      </c>
      <c r="D24" s="99"/>
      <c r="E24" s="100"/>
      <c r="F24" s="6"/>
      <c r="G24" s="6">
        <v>10500</v>
      </c>
      <c r="H24" s="59">
        <f t="shared" si="1"/>
        <v>360866.27</v>
      </c>
    </row>
    <row r="25" spans="1:10" ht="19.149999999999999" customHeight="1">
      <c r="A25" s="11"/>
      <c r="B25" s="12"/>
      <c r="C25" s="61"/>
      <c r="D25" s="63"/>
      <c r="E25" s="64"/>
      <c r="F25" s="6"/>
      <c r="G25" s="6"/>
      <c r="H25" s="13"/>
    </row>
    <row r="26" spans="1:10" s="91" customFormat="1" ht="19.149999999999999" customHeight="1">
      <c r="A26" s="89">
        <v>45657</v>
      </c>
      <c r="B26" s="89"/>
      <c r="C26" s="132" t="s">
        <v>12</v>
      </c>
      <c r="D26" s="133"/>
      <c r="E26" s="134"/>
      <c r="F26" s="87">
        <f>+SUM(F18:F25)</f>
        <v>261650</v>
      </c>
      <c r="G26" s="87">
        <f>+SUM(G18:G25)</f>
        <v>56500</v>
      </c>
      <c r="H26" s="90">
        <f>+H18+G26-F26</f>
        <v>360866.27</v>
      </c>
    </row>
    <row r="27" spans="1:10">
      <c r="A27" s="135" t="s">
        <v>97</v>
      </c>
      <c r="B27" s="136"/>
      <c r="C27" s="136"/>
      <c r="D27" s="136"/>
      <c r="E27" s="136"/>
      <c r="F27" s="136"/>
      <c r="G27" s="136"/>
      <c r="H27" s="136"/>
    </row>
    <row r="28" spans="1:10" ht="43.9" customHeight="1">
      <c r="A28" s="21" t="s">
        <v>14</v>
      </c>
      <c r="B28" s="22" t="s">
        <v>15</v>
      </c>
      <c r="C28" s="129" t="s">
        <v>16</v>
      </c>
      <c r="D28" s="130"/>
      <c r="E28" s="22" t="s">
        <v>17</v>
      </c>
      <c r="F28" s="23" t="s">
        <v>17</v>
      </c>
      <c r="G28" s="22" t="s">
        <v>18</v>
      </c>
      <c r="H28" s="22" t="s">
        <v>19</v>
      </c>
    </row>
    <row r="29" spans="1:10">
      <c r="A29" s="12">
        <v>1</v>
      </c>
      <c r="B29" s="12" t="s">
        <v>20</v>
      </c>
      <c r="C29" s="120" t="s">
        <v>21</v>
      </c>
      <c r="D29" s="121"/>
      <c r="E29" s="24">
        <v>45421</v>
      </c>
      <c r="F29" s="25">
        <v>45787</v>
      </c>
      <c r="G29" s="26">
        <v>0.08</v>
      </c>
      <c r="H29" s="6">
        <v>413348.08</v>
      </c>
    </row>
    <row r="30" spans="1:10">
      <c r="A30" s="27">
        <v>2</v>
      </c>
      <c r="B30" s="12" t="s">
        <v>22</v>
      </c>
      <c r="C30" s="120" t="s">
        <v>23</v>
      </c>
      <c r="D30" s="121"/>
      <c r="E30" s="24">
        <v>45470</v>
      </c>
      <c r="F30" s="25">
        <v>45836</v>
      </c>
      <c r="G30" s="26">
        <v>7.4999999999999997E-2</v>
      </c>
      <c r="H30" s="6">
        <v>200000</v>
      </c>
    </row>
    <row r="31" spans="1:10" ht="30.6" customHeight="1">
      <c r="A31" s="28">
        <v>3</v>
      </c>
      <c r="B31" s="12" t="s">
        <v>20</v>
      </c>
      <c r="C31" s="120" t="s">
        <v>24</v>
      </c>
      <c r="D31" s="121"/>
      <c r="E31" s="24">
        <v>45470</v>
      </c>
      <c r="F31" s="25">
        <v>45836</v>
      </c>
      <c r="G31" s="26">
        <v>7.5499999999999998E-2</v>
      </c>
      <c r="H31" s="6">
        <v>720375.51</v>
      </c>
    </row>
    <row r="32" spans="1:10" ht="30">
      <c r="A32" s="29">
        <v>4</v>
      </c>
      <c r="B32" s="12" t="s">
        <v>25</v>
      </c>
      <c r="C32" s="30" t="s">
        <v>26</v>
      </c>
      <c r="D32" s="31"/>
      <c r="E32" s="24"/>
      <c r="F32" s="25">
        <v>45713</v>
      </c>
      <c r="G32" s="26">
        <v>7.2499999999999995E-2</v>
      </c>
      <c r="H32" s="6">
        <v>300000</v>
      </c>
    </row>
    <row r="33" spans="1:18" ht="42.75" customHeight="1">
      <c r="A33" s="29">
        <v>5</v>
      </c>
      <c r="B33" s="28" t="s">
        <v>27</v>
      </c>
      <c r="C33" s="122" t="s">
        <v>28</v>
      </c>
      <c r="D33" s="123"/>
      <c r="E33" s="32">
        <v>46536</v>
      </c>
      <c r="F33" s="33">
        <v>46536</v>
      </c>
      <c r="G33" s="34">
        <v>0.2</v>
      </c>
      <c r="H33" s="35">
        <v>1000000</v>
      </c>
    </row>
    <row r="34" spans="1:18" ht="33" customHeight="1">
      <c r="A34" s="29"/>
      <c r="B34" s="28"/>
      <c r="C34" s="122"/>
      <c r="D34" s="123"/>
      <c r="E34" s="32"/>
      <c r="F34" s="33"/>
      <c r="G34" s="34"/>
      <c r="H34" s="35"/>
    </row>
    <row r="35" spans="1:18" s="91" customFormat="1" ht="18.600000000000001" customHeight="1">
      <c r="A35" s="92"/>
      <c r="B35" s="93"/>
      <c r="C35" s="94" t="s">
        <v>29</v>
      </c>
      <c r="D35" s="94"/>
      <c r="E35" s="95"/>
      <c r="F35" s="96"/>
      <c r="G35" s="96"/>
      <c r="H35" s="97">
        <f>SUM(H29:H34)</f>
        <v>2633723.59</v>
      </c>
    </row>
    <row r="36" spans="1:18" ht="44.45" customHeight="1">
      <c r="A36" s="42"/>
      <c r="B36" s="43"/>
      <c r="C36" s="44"/>
      <c r="D36" s="44"/>
      <c r="E36" s="45"/>
      <c r="F36" s="46"/>
      <c r="G36" s="47"/>
      <c r="H36" s="48"/>
    </row>
    <row r="37" spans="1:18">
      <c r="A37" s="49"/>
      <c r="B37" s="43"/>
      <c r="C37" s="50"/>
      <c r="D37" s="43"/>
      <c r="E37" s="51" t="s">
        <v>30</v>
      </c>
      <c r="F37" s="43"/>
      <c r="G37" s="51" t="s">
        <v>31</v>
      </c>
      <c r="H37" s="71">
        <v>45677</v>
      </c>
    </row>
    <row r="38" spans="1:18" s="2" customFormat="1">
      <c r="A38" s="124" t="s">
        <v>32</v>
      </c>
      <c r="B38" s="125"/>
      <c r="C38" s="50"/>
      <c r="D38" s="43" t="s">
        <v>33</v>
      </c>
      <c r="E38" s="53" t="s">
        <v>34</v>
      </c>
      <c r="F38" s="51" t="s">
        <v>34</v>
      </c>
      <c r="G38" s="43"/>
      <c r="H38" s="52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s="2" customFormat="1">
      <c r="A39" s="57" t="s">
        <v>90</v>
      </c>
      <c r="B39" s="37"/>
      <c r="C39" s="54"/>
      <c r="D39" s="37"/>
      <c r="E39" s="37"/>
      <c r="F39" s="56" t="s">
        <v>36</v>
      </c>
      <c r="G39" s="37"/>
      <c r="H39" s="55"/>
      <c r="I39" s="4"/>
      <c r="J39" s="4"/>
      <c r="K39" s="4"/>
      <c r="L39" s="4"/>
      <c r="M39" s="4"/>
      <c r="N39" s="4"/>
      <c r="O39" s="4"/>
      <c r="P39" s="4"/>
      <c r="Q39" s="4"/>
      <c r="R39" s="4"/>
    </row>
  </sheetData>
  <mergeCells count="23">
    <mergeCell ref="C7:E7"/>
    <mergeCell ref="C14:E14"/>
    <mergeCell ref="A2:H2"/>
    <mergeCell ref="A3:H3"/>
    <mergeCell ref="A4:H4"/>
    <mergeCell ref="A5:H5"/>
    <mergeCell ref="C6:D6"/>
    <mergeCell ref="C15:E15"/>
    <mergeCell ref="C16:E16"/>
    <mergeCell ref="A17:H17"/>
    <mergeCell ref="C18:E18"/>
    <mergeCell ref="C19:E19"/>
    <mergeCell ref="C20:E20"/>
    <mergeCell ref="C21:E21"/>
    <mergeCell ref="C26:E26"/>
    <mergeCell ref="A27:H27"/>
    <mergeCell ref="A38:B38"/>
    <mergeCell ref="C28:D28"/>
    <mergeCell ref="C29:D29"/>
    <mergeCell ref="C30:D30"/>
    <mergeCell ref="C31:D31"/>
    <mergeCell ref="C34:D34"/>
    <mergeCell ref="C33:D33"/>
  </mergeCells>
  <printOptions gridLines="1"/>
  <pageMargins left="0.10625" right="0" top="0.35763888888888901" bottom="0.35763888888888901" header="0.297916666666667" footer="0.297916666666667"/>
  <pageSetup paperSize="9" scale="93" orientation="portrait" blackAndWhite="1" r:id="rId1"/>
  <rowBreaks count="2" manualBreakCount="2">
    <brk id="14" max="7" man="1"/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Format 2023-24</vt:lpstr>
      <vt:lpstr>'Format 2023-24'!Print_Area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Nihal Rodrigo</dc:creator>
  <cp:lastModifiedBy>Microsoft</cp:lastModifiedBy>
  <cp:lastPrinted>2024-02-23T09:07:00Z</cp:lastPrinted>
  <dcterms:created xsi:type="dcterms:W3CDTF">2023-04-26T16:52:00Z</dcterms:created>
  <dcterms:modified xsi:type="dcterms:W3CDTF">2025-05-15T18:05:24Z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2057-10.1.0.5608</vt:lpwstr>
  </property>
</Properties>
</file>