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18" i="1"/>
  <c r="F12" i="3"/>
  <c r="E32" i="3"/>
  <c r="F28" i="3"/>
  <c r="F19" i="3" l="1"/>
  <c r="F20" i="3" s="1"/>
  <c r="F13" i="3"/>
  <c r="F19" i="1"/>
  <c r="F28" i="1" s="1"/>
  <c r="E37" i="1" l="1"/>
  <c r="F22" i="3"/>
  <c r="F40" i="1" l="1"/>
  <c r="F39" i="1"/>
  <c r="E31" i="3"/>
  <c r="F33" i="3" s="1"/>
  <c r="F34" i="3" s="1"/>
</calcChain>
</file>

<file path=xl/sharedStrings.xml><?xml version="1.0" encoding="utf-8"?>
<sst xmlns="http://schemas.openxmlformats.org/spreadsheetml/2006/main" count="76" uniqueCount="49">
  <si>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</si>
  <si>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</si>
  <si>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</si>
  <si>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</si>
  <si>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</si>
  <si>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</si>
  <si>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</si>
  <si>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</si>
  <si>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</si>
  <si>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</si>
  <si>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</si>
  <si>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</si>
  <si>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</si>
  <si>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</si>
  <si>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Cash Flow Statement as at 31st August - Project Account</t>
  </si>
  <si>
    <t>14/08/2024</t>
  </si>
  <si>
    <t>Donation for project - Lion Heshan</t>
  </si>
  <si>
    <t>Donation for fundraiser Lion Heshan</t>
  </si>
  <si>
    <t>09/08/2024</t>
  </si>
  <si>
    <t>22/08/2024</t>
  </si>
  <si>
    <t>Contribution for Project  - Ambanpola</t>
  </si>
  <si>
    <t>Bank Reconciliation  -  Sampath Bank Kottawa (AC No. 0052 6000 2000)</t>
  </si>
  <si>
    <t>Balance as per Cash book as at 1st August 2024</t>
  </si>
  <si>
    <t>20/08/2024</t>
  </si>
  <si>
    <t>Return to Heshan Fundraiser Cash</t>
  </si>
  <si>
    <t>Balance As at 31st August 2024</t>
  </si>
  <si>
    <t>Total Cash outflow as at 31st August 2024</t>
  </si>
  <si>
    <t>Total Cash Inflow as at 31st August 2024</t>
  </si>
  <si>
    <t>Cash Flow Statement as at 31st August - Admin Account</t>
  </si>
  <si>
    <t>12/08/2024</t>
  </si>
  <si>
    <t>Membership Dues - Lion Shehan</t>
  </si>
  <si>
    <t>13/08/2024</t>
  </si>
  <si>
    <t>Membership Dues - Lion Prasad</t>
  </si>
  <si>
    <t>Membership Dues - Lion Manjula &amp; Tharanga</t>
  </si>
  <si>
    <t>Membership Dues - Lion Heshan &amp; Anul</t>
  </si>
  <si>
    <t>Membership Dues - Lion Chathuranga</t>
  </si>
  <si>
    <t>Membership Dues - Balance</t>
  </si>
  <si>
    <t>Membership Dues - Lion Janaka Ganegoda</t>
  </si>
  <si>
    <t>15/08/2024</t>
  </si>
  <si>
    <t>Membership Dues - Lion Thushara</t>
  </si>
  <si>
    <t>Membership Dues - Lion Roshen</t>
  </si>
  <si>
    <t>19/08/2024</t>
  </si>
  <si>
    <t>Membership Dues - Lion Hasitha</t>
  </si>
  <si>
    <t>International Dues</t>
  </si>
  <si>
    <t>District Dues</t>
  </si>
  <si>
    <t>16/08/2024</t>
  </si>
  <si>
    <t>Leo Club Installation</t>
  </si>
  <si>
    <t>31/0/2024</t>
  </si>
  <si>
    <t>Membership Dues - Lion Nadee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</si>
</sst>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topLeftCell="A25" workbookViewId="0">
      <selection activeCell="C18" sqref="C18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7" t="s">
        <v>28</v>
      </c>
      <c r="C2" s="68"/>
      <c r="D2" s="68"/>
      <c r="E2" s="68"/>
      <c r="F2" s="68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7" t="s">
        <v>0</v>
      </c>
      <c r="C3" s="68"/>
      <c r="D3" s="68"/>
      <c r="E3" s="68"/>
      <c r="F3" s="68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69" t="s">
        <v>4</v>
      </c>
      <c r="F5" s="70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1" t="s">
        <v>5</v>
      </c>
      <c r="C6" s="72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17" t="s">
        <v>29</v>
      </c>
      <c r="C7" s="22" t="s">
        <v>30</v>
      </c>
      <c r="D7" s="19"/>
      <c r="E7" s="20">
        <v>20000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17" t="s">
        <v>31</v>
      </c>
      <c r="C8" s="22" t="s">
        <v>32</v>
      </c>
      <c r="D8" s="19"/>
      <c r="E8" s="20">
        <v>20000</v>
      </c>
      <c r="F8" s="21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17" t="s">
        <v>31</v>
      </c>
      <c r="C9" s="22" t="s">
        <v>33</v>
      </c>
      <c r="D9" s="25"/>
      <c r="E9" s="26">
        <v>35000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17" t="s">
        <v>31</v>
      </c>
      <c r="C10" s="22" t="s">
        <v>34</v>
      </c>
      <c r="D10" s="25"/>
      <c r="E10" s="26">
        <v>40000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17" t="s">
        <v>31</v>
      </c>
      <c r="C11" s="22" t="s">
        <v>35</v>
      </c>
      <c r="D11" s="25"/>
      <c r="E11" s="26">
        <v>20000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3">
      <c r="A12" s="1"/>
      <c r="B12" s="17" t="s">
        <v>31</v>
      </c>
      <c r="C12" s="22" t="s">
        <v>36</v>
      </c>
      <c r="D12" s="25"/>
      <c r="E12" s="26">
        <v>40000</v>
      </c>
      <c r="F12" s="16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3">
      <c r="A13" s="1"/>
      <c r="B13" s="17" t="s">
        <v>31</v>
      </c>
      <c r="C13" s="22" t="s">
        <v>37</v>
      </c>
      <c r="D13" s="25"/>
      <c r="E13" s="26">
        <v>20000</v>
      </c>
      <c r="F13" s="16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3">
      <c r="A14" s="1"/>
      <c r="B14" s="23" t="s">
        <v>38</v>
      </c>
      <c r="C14" s="22" t="s">
        <v>39</v>
      </c>
      <c r="D14" s="25"/>
      <c r="E14" s="26">
        <v>20000</v>
      </c>
      <c r="F14" s="16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3">
      <c r="A15" s="1"/>
      <c r="B15" s="23" t="s">
        <v>38</v>
      </c>
      <c r="C15" s="22" t="s">
        <v>40</v>
      </c>
      <c r="D15" s="25"/>
      <c r="E15" s="26">
        <v>20000</v>
      </c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x14ac:dyDescent="0.3">
      <c r="A16" s="1"/>
      <c r="B16" s="23" t="s">
        <v>41</v>
      </c>
      <c r="C16" s="22" t="s">
        <v>42</v>
      </c>
      <c r="D16" s="25"/>
      <c r="E16" s="26">
        <v>20000</v>
      </c>
      <c r="F16" s="16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x14ac:dyDescent="0.3">
      <c r="A17" s="1"/>
      <c r="B17" s="23" t="s">
        <v>47</v>
      </c>
      <c r="C17" s="22" t="s">
        <v>48</v>
      </c>
      <c r="D17" s="25"/>
      <c r="E17" s="26">
        <v>20000</v>
      </c>
      <c r="F17" s="16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thickBot="1" x14ac:dyDescent="0.3">
      <c r="A18" s="1"/>
      <c r="B18" s="23"/>
      <c r="C18" s="27"/>
      <c r="D18" s="25"/>
      <c r="E18" s="26"/>
      <c r="F18" s="16">
        <f>SUM(E7:E18)</f>
        <v>275000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thickBot="1" x14ac:dyDescent="0.3">
      <c r="A19" s="1"/>
      <c r="B19" s="73" t="s">
        <v>27</v>
      </c>
      <c r="C19" s="74"/>
      <c r="D19" s="52"/>
      <c r="E19" s="53"/>
      <c r="F19" s="54">
        <f>SUM(F6:F18)</f>
        <v>275000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30" t="s">
        <v>6</v>
      </c>
      <c r="C20" s="31"/>
      <c r="D20" s="32"/>
      <c r="E20" s="15"/>
      <c r="F20" s="33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17" t="s">
        <v>15</v>
      </c>
      <c r="C21" s="18" t="s">
        <v>43</v>
      </c>
      <c r="D21" s="19"/>
      <c r="E21" s="20">
        <v>448500</v>
      </c>
      <c r="F21" s="21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17" t="s">
        <v>15</v>
      </c>
      <c r="C22" s="18" t="s">
        <v>44</v>
      </c>
      <c r="D22" s="19"/>
      <c r="E22" s="20">
        <v>202300</v>
      </c>
      <c r="F22" s="21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1"/>
      <c r="B23" s="17" t="s">
        <v>45</v>
      </c>
      <c r="C23" s="22" t="s">
        <v>46</v>
      </c>
      <c r="D23" s="19"/>
      <c r="E23" s="20">
        <v>66500</v>
      </c>
      <c r="F23" s="21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1"/>
      <c r="B24" s="23"/>
      <c r="C24" s="24"/>
      <c r="D24" s="25"/>
      <c r="E24" s="26">
        <v>0</v>
      </c>
      <c r="F24" s="16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thickBot="1" x14ac:dyDescent="0.35">
      <c r="A25" s="1"/>
      <c r="B25" s="23"/>
      <c r="C25" s="24"/>
      <c r="D25" s="25"/>
      <c r="E25" s="26">
        <v>0</v>
      </c>
      <c r="F25" s="16">
        <f>SUM(E21:E25)</f>
        <v>717300</v>
      </c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thickBot="1" x14ac:dyDescent="0.3">
      <c r="A26" s="1"/>
      <c r="B26" s="75" t="s">
        <v>26</v>
      </c>
      <c r="C26" s="76"/>
      <c r="D26" s="28"/>
      <c r="E26" s="29"/>
      <c r="F26" s="34">
        <f>SUM(F25)</f>
        <v>717300</v>
      </c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thickBot="1" x14ac:dyDescent="0.3">
      <c r="A27" s="1"/>
      <c r="B27" s="35"/>
      <c r="C27" s="31"/>
      <c r="D27" s="32"/>
      <c r="E27" s="15"/>
      <c r="F27" s="33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thickBot="1" x14ac:dyDescent="0.3">
      <c r="A28" s="1"/>
      <c r="B28" s="58" t="s">
        <v>7</v>
      </c>
      <c r="C28" s="59" t="s">
        <v>7</v>
      </c>
      <c r="D28" s="56"/>
      <c r="E28" s="57"/>
      <c r="F28" s="55">
        <f>F19-F26</f>
        <v>-442300</v>
      </c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2"/>
      <c r="C29" s="3"/>
      <c r="D29" s="1"/>
      <c r="E29" s="4"/>
      <c r="F29" s="4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2"/>
      <c r="C30" s="3"/>
      <c r="D30" s="1"/>
      <c r="E30" s="4"/>
      <c r="F30" s="4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2"/>
      <c r="C31" s="3"/>
      <c r="D31" s="1"/>
      <c r="E31" s="4"/>
      <c r="F31" s="4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60" t="s">
        <v>8</v>
      </c>
      <c r="C32" s="61"/>
      <c r="D32" s="61"/>
      <c r="E32" s="61"/>
      <c r="F32" s="62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36"/>
      <c r="C33" s="18"/>
      <c r="D33" s="37"/>
      <c r="E33" s="38"/>
      <c r="F33" s="39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">
      <c r="A34" s="1"/>
      <c r="B34" s="63" t="s">
        <v>22</v>
      </c>
      <c r="C34" s="64"/>
      <c r="D34" s="41"/>
      <c r="E34" s="42"/>
      <c r="F34" s="43">
        <v>584582.72</v>
      </c>
      <c r="G34" s="1"/>
      <c r="H34" s="4"/>
      <c r="I34" s="6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36"/>
      <c r="C35" s="18" t="s">
        <v>9</v>
      </c>
      <c r="D35" s="37"/>
      <c r="E35" s="38">
        <v>0</v>
      </c>
      <c r="F35" s="39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36"/>
      <c r="C36" s="18" t="s">
        <v>10</v>
      </c>
      <c r="D36" s="37"/>
      <c r="E36" s="38">
        <v>0</v>
      </c>
      <c r="F36" s="39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36"/>
      <c r="C37" s="18" t="s">
        <v>13</v>
      </c>
      <c r="D37" s="37"/>
      <c r="E37" s="38">
        <f>F28</f>
        <v>-442300</v>
      </c>
      <c r="F37" s="39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36"/>
      <c r="C38" s="18" t="s">
        <v>11</v>
      </c>
      <c r="D38" s="37"/>
      <c r="E38" s="38">
        <v>-3000</v>
      </c>
      <c r="F38" s="39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thickBot="1" x14ac:dyDescent="0.3">
      <c r="A39" s="1"/>
      <c r="B39" s="44"/>
      <c r="C39" s="27"/>
      <c r="D39" s="45"/>
      <c r="E39" s="46"/>
      <c r="F39" s="47">
        <f>SUM(E35:E39)</f>
        <v>-445300</v>
      </c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thickBot="1" x14ac:dyDescent="0.3">
      <c r="A40" s="1"/>
      <c r="B40" s="65" t="s">
        <v>25</v>
      </c>
      <c r="C40" s="66"/>
      <c r="D40" s="48"/>
      <c r="E40" s="49"/>
      <c r="F40" s="50">
        <f>SUM(F34:F39)</f>
        <v>139282.71999999997</v>
      </c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"/>
      <c r="B981" s="2"/>
      <c r="C981" s="3"/>
      <c r="D981" s="1"/>
      <c r="E981" s="4"/>
      <c r="F981" s="4"/>
      <c r="G981" s="1"/>
      <c r="H981" s="1"/>
      <c r="I981" s="5"/>
      <c r="J981" s="5"/>
      <c r="K981" s="5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"/>
      <c r="B982" s="2"/>
      <c r="C982" s="3"/>
      <c r="D982" s="1"/>
      <c r="E982" s="4"/>
      <c r="F982" s="4"/>
      <c r="G982" s="1"/>
      <c r="H982" s="1"/>
      <c r="I982" s="5"/>
      <c r="J982" s="5"/>
      <c r="K982" s="5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"/>
      <c r="B983" s="2"/>
      <c r="C983" s="3"/>
      <c r="D983" s="1"/>
      <c r="E983" s="4"/>
      <c r="F983" s="4"/>
      <c r="G983" s="1"/>
      <c r="H983" s="1"/>
      <c r="I983" s="5"/>
      <c r="J983" s="5"/>
      <c r="K983" s="5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"/>
      <c r="B984" s="2"/>
      <c r="C984" s="3"/>
      <c r="D984" s="1"/>
      <c r="E984" s="4"/>
      <c r="F984" s="4"/>
      <c r="G984" s="1"/>
      <c r="H984" s="1"/>
      <c r="I984" s="5"/>
      <c r="J984" s="5"/>
      <c r="K984" s="5"/>
      <c r="L984" s="5"/>
      <c r="M984" s="6"/>
      <c r="N984" s="6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"/>
      <c r="B985" s="2"/>
      <c r="C985" s="3"/>
      <c r="D985" s="1"/>
      <c r="E985" s="4"/>
      <c r="F985" s="4"/>
      <c r="G985" s="1"/>
      <c r="H985" s="1"/>
      <c r="I985" s="5"/>
      <c r="J985" s="5"/>
      <c r="K985" s="5"/>
      <c r="L985" s="5"/>
      <c r="M985" s="6"/>
      <c r="N985" s="6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1"/>
      <c r="B986" s="2"/>
      <c r="C986" s="3"/>
      <c r="D986" s="1"/>
      <c r="E986" s="4"/>
      <c r="F986" s="4"/>
      <c r="G986" s="1"/>
      <c r="H986" s="1"/>
      <c r="I986" s="5"/>
      <c r="J986" s="5"/>
      <c r="K986" s="5"/>
      <c r="L986" s="5"/>
      <c r="M986" s="6"/>
      <c r="N986" s="6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</sheetData>
  <mergeCells count="10">
    <mergeCell ref="B28:C28"/>
    <mergeCell ref="B32:F32"/>
    <mergeCell ref="B34:C34"/>
    <mergeCell ref="B40:C40"/>
    <mergeCell ref="B2:F2"/>
    <mergeCell ref="B3:F3"/>
    <mergeCell ref="E5:F5"/>
    <mergeCell ref="B6:C6"/>
    <mergeCell ref="B19:C19"/>
    <mergeCell ref="B26:C2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workbookViewId="0">
      <selection activeCell="F13" sqref="F13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3.8554687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7" t="s">
        <v>14</v>
      </c>
      <c r="C2" s="68"/>
      <c r="D2" s="68"/>
      <c r="E2" s="68"/>
      <c r="F2" s="68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7" t="s">
        <v>0</v>
      </c>
      <c r="C3" s="68"/>
      <c r="D3" s="68"/>
      <c r="E3" s="68"/>
      <c r="F3" s="68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69" t="s">
        <v>4</v>
      </c>
      <c r="F5" s="70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1" t="s">
        <v>5</v>
      </c>
      <c r="C6" s="72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"/>
      <c r="B7" s="17" t="s">
        <v>15</v>
      </c>
      <c r="C7" s="51" t="s">
        <v>16</v>
      </c>
      <c r="D7" s="19"/>
      <c r="E7" s="20">
        <v>100000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17" t="s">
        <v>15</v>
      </c>
      <c r="C8" s="22" t="s">
        <v>17</v>
      </c>
      <c r="D8" s="19"/>
      <c r="E8" s="20">
        <v>100000</v>
      </c>
      <c r="F8" s="21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17"/>
      <c r="C9" s="22"/>
      <c r="D9" s="25"/>
      <c r="E9" s="26"/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/>
      <c r="C10" s="24"/>
      <c r="D10" s="25"/>
      <c r="E10" s="26"/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3"/>
      <c r="C11" s="24"/>
      <c r="D11" s="25"/>
      <c r="E11" s="26"/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1"/>
      <c r="B12" s="23"/>
      <c r="C12" s="27"/>
      <c r="D12" s="25"/>
      <c r="E12" s="26"/>
      <c r="F12" s="16">
        <f>SUM(E7:E12)</f>
        <v>200000</v>
      </c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thickBot="1" x14ac:dyDescent="0.3">
      <c r="A13" s="1"/>
      <c r="B13" s="73" t="s">
        <v>27</v>
      </c>
      <c r="C13" s="74"/>
      <c r="D13" s="52"/>
      <c r="E13" s="53"/>
      <c r="F13" s="54">
        <f>SUM(F6:F12)</f>
        <v>200000</v>
      </c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30" t="s">
        <v>6</v>
      </c>
      <c r="C14" s="31"/>
      <c r="D14" s="32"/>
      <c r="E14" s="15"/>
      <c r="F14" s="33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"/>
      <c r="B15" s="17" t="s">
        <v>18</v>
      </c>
      <c r="C15" s="18" t="s">
        <v>12</v>
      </c>
      <c r="D15" s="19"/>
      <c r="E15" s="20">
        <v>140000</v>
      </c>
      <c r="F15" s="21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"/>
      <c r="B16" s="17" t="s">
        <v>23</v>
      </c>
      <c r="C16" s="18" t="s">
        <v>24</v>
      </c>
      <c r="D16" s="19"/>
      <c r="E16" s="20">
        <v>100000</v>
      </c>
      <c r="F16" s="21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">
      <c r="A17" s="1"/>
      <c r="B17" s="17" t="s">
        <v>19</v>
      </c>
      <c r="C17" s="22" t="s">
        <v>20</v>
      </c>
      <c r="D17" s="19"/>
      <c r="E17" s="20">
        <v>80000</v>
      </c>
      <c r="F17" s="21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">
      <c r="A18" s="1"/>
      <c r="B18" s="23"/>
      <c r="C18" s="24"/>
      <c r="D18" s="25"/>
      <c r="E18" s="26">
        <v>0</v>
      </c>
      <c r="F18" s="16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5">
      <c r="A19" s="1"/>
      <c r="B19" s="23"/>
      <c r="C19" s="24"/>
      <c r="D19" s="25"/>
      <c r="E19" s="26">
        <v>0</v>
      </c>
      <c r="F19" s="16">
        <f>SUM(E15:E19)</f>
        <v>320000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75" t="s">
        <v>26</v>
      </c>
      <c r="C20" s="76"/>
      <c r="D20" s="28"/>
      <c r="E20" s="29"/>
      <c r="F20" s="34">
        <f>SUM(F19)</f>
        <v>320000</v>
      </c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35"/>
      <c r="C21" s="31"/>
      <c r="D21" s="32"/>
      <c r="E21" s="15"/>
      <c r="F21" s="33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thickBot="1" x14ac:dyDescent="0.3">
      <c r="A22" s="1"/>
      <c r="B22" s="58" t="s">
        <v>7</v>
      </c>
      <c r="C22" s="59" t="s">
        <v>7</v>
      </c>
      <c r="D22" s="56"/>
      <c r="E22" s="57"/>
      <c r="F22" s="55">
        <f>F13-F20</f>
        <v>-120000</v>
      </c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2"/>
      <c r="C24" s="3"/>
      <c r="D24" s="1"/>
      <c r="E24" s="4"/>
      <c r="F24" s="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thickBot="1" x14ac:dyDescent="0.3">
      <c r="A25" s="1"/>
      <c r="B25" s="2"/>
      <c r="C25" s="3"/>
      <c r="D25" s="1"/>
      <c r="E25" s="4"/>
      <c r="F25" s="4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60" t="s">
        <v>21</v>
      </c>
      <c r="C26" s="61"/>
      <c r="D26" s="61"/>
      <c r="E26" s="61"/>
      <c r="F26" s="62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/>
      <c r="D27" s="37"/>
      <c r="E27" s="38"/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1"/>
      <c r="B28" s="63" t="s">
        <v>22</v>
      </c>
      <c r="C28" s="64"/>
      <c r="D28" s="41"/>
      <c r="E28" s="42"/>
      <c r="F28" s="43">
        <f>575439.9+550</f>
        <v>575989.9</v>
      </c>
      <c r="G28" s="1"/>
      <c r="H28" s="4"/>
      <c r="I28" s="6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9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 t="s">
        <v>10</v>
      </c>
      <c r="D30" s="37"/>
      <c r="E30" s="38">
        <v>0</v>
      </c>
      <c r="F30" s="39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36"/>
      <c r="C31" s="18" t="s">
        <v>13</v>
      </c>
      <c r="D31" s="37"/>
      <c r="E31" s="38">
        <f>F22</f>
        <v>-120000</v>
      </c>
      <c r="F31" s="39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36"/>
      <c r="C32" s="18" t="s">
        <v>11</v>
      </c>
      <c r="D32" s="37"/>
      <c r="E32" s="38">
        <f>-(550+210+150)</f>
        <v>-910</v>
      </c>
      <c r="F32" s="39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Bot="1" x14ac:dyDescent="0.3">
      <c r="A33" s="1"/>
      <c r="B33" s="44"/>
      <c r="C33" s="27"/>
      <c r="D33" s="45"/>
      <c r="E33" s="46"/>
      <c r="F33" s="47">
        <f>SUM(E29:E33)</f>
        <v>-120910</v>
      </c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thickBot="1" x14ac:dyDescent="0.3">
      <c r="A34" s="1"/>
      <c r="B34" s="65" t="s">
        <v>25</v>
      </c>
      <c r="C34" s="66"/>
      <c r="D34" s="48"/>
      <c r="E34" s="49"/>
      <c r="F34" s="50">
        <f>SUM(F28:F33)</f>
        <v>455079.9</v>
      </c>
      <c r="G34" s="1"/>
      <c r="H34" s="1"/>
      <c r="I34" s="77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77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77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</sheetData>
  <mergeCells count="10">
    <mergeCell ref="B22:C22"/>
    <mergeCell ref="B26:F26"/>
    <mergeCell ref="B28:C28"/>
    <mergeCell ref="B34:C34"/>
    <mergeCell ref="B2:F2"/>
    <mergeCell ref="B3:F3"/>
    <mergeCell ref="E5:F5"/>
    <mergeCell ref="B6:C6"/>
    <mergeCell ref="B13:C13"/>
    <mergeCell ref="B20:C2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2024-09-20T04:52:30Z</dcterms:modified>
</cp:coreProperties>
</file>